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ZBALAZOV\OneDrive - Schenker AG\Desktop\"/>
    </mc:Choice>
  </mc:AlternateContent>
  <xr:revisionPtr revIDLastSave="0" documentId="13_ncr:1_{A33EE781-BB53-42E9-ACFC-5509BA63814D}" xr6:coauthVersionLast="47" xr6:coauthVersionMax="47" xr10:uidLastSave="{00000000-0000-0000-0000-000000000000}"/>
  <workbookProtection workbookAlgorithmName="SHA-512" workbookHashValue="dihhkpFVbA/kKM7v5nqQzYlnO5kC/jEu6/Tj22Dus7qfQL/7eeTBbaH5OjPhI4AzfW3QZRfB1x6VpAM+OQqg2w==" workbookSaltValue="Vu1tja2EpDZ9S8AfY3AQdA==" workbookSpinCount="100000" lockStructure="1"/>
  <bookViews>
    <workbookView xWindow="-120" yWindow="-120" windowWidth="29040" windowHeight="15720" firstSheet="1" activeTab="1" xr2:uid="{A4657138-B274-43C5-94D8-4D6A418F47FD}"/>
  </bookViews>
  <sheets>
    <sheet name="FINAL DE mýto LTL, FTL" sheetId="3" state="hidden" r:id="rId1"/>
    <sheet name="KALKULAČKA" sheetId="4" r:id="rId2"/>
    <sheet name="DE mýto LTL, FTL working" sheetId="1" state="hidden" r:id="rId3"/>
  </sheets>
  <definedNames>
    <definedName name="_xlnm._FilterDatabase" localSheetId="0" hidden="1">'FINAL DE mýto LTL, FTL'!$Y$118:$Z$118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 l="1"/>
  <c r="E23" i="4" s="1" a="1"/>
  <c r="E23" i="4" s="1"/>
  <c r="N24" i="4"/>
  <c r="N25" i="4"/>
  <c r="N26" i="4"/>
  <c r="N27" i="4"/>
  <c r="N28" i="4"/>
  <c r="N29" i="4"/>
  <c r="N30" i="4"/>
  <c r="N31" i="4"/>
  <c r="N23"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E50" i="4" l="1" a="1"/>
  <c r="E50" i="4" s="1"/>
  <c r="E28" i="4" a="1"/>
  <c r="E28" i="4" s="1"/>
  <c r="E36" i="4" a="1"/>
  <c r="E36" i="4" s="1"/>
  <c r="E44" i="4" a="1"/>
  <c r="E44" i="4" s="1"/>
  <c r="E29" i="4" a="1"/>
  <c r="E29" i="4" s="1"/>
  <c r="E37" i="4" a="1"/>
  <c r="E37" i="4" s="1"/>
  <c r="E45" i="4" a="1"/>
  <c r="E45" i="4" s="1"/>
  <c r="E51" i="4" a="1"/>
  <c r="E51" i="4" s="1"/>
  <c r="E31" i="4" a="1"/>
  <c r="E31" i="4" s="1"/>
  <c r="E39" i="4" a="1"/>
  <c r="E39" i="4" s="1"/>
  <c r="E53" i="4" a="1"/>
  <c r="E53" i="4" s="1"/>
  <c r="E43" i="4" a="1"/>
  <c r="E43" i="4" s="1"/>
  <c r="E46" i="4" a="1"/>
  <c r="E46" i="4" s="1"/>
  <c r="E24" i="4" a="1"/>
  <c r="E24" i="4" s="1"/>
  <c r="E32" i="4" a="1"/>
  <c r="E32" i="4" s="1"/>
  <c r="E40" i="4" a="1"/>
  <c r="E40" i="4" s="1"/>
  <c r="E47" i="4" a="1"/>
  <c r="E47" i="4" s="1"/>
  <c r="E54" i="4" a="1"/>
  <c r="E54" i="4" s="1"/>
  <c r="E27" i="4" a="1"/>
  <c r="E27" i="4" s="1"/>
  <c r="E30" i="4" a="1"/>
  <c r="E30" i="4" s="1"/>
  <c r="E38" i="4" a="1"/>
  <c r="E38" i="4" s="1"/>
  <c r="E33" i="4" a="1"/>
  <c r="E33" i="4" s="1"/>
  <c r="E48" i="4" a="1"/>
  <c r="E48" i="4" s="1"/>
  <c r="E35" i="4" a="1"/>
  <c r="E35" i="4" s="1"/>
  <c r="E52" i="4" a="1"/>
  <c r="E52" i="4" s="1"/>
  <c r="E25" i="4" a="1"/>
  <c r="E25" i="4" s="1"/>
  <c r="E41" i="4" a="1"/>
  <c r="E41" i="4" s="1"/>
  <c r="E26" i="4" a="1"/>
  <c r="E26" i="4" s="1"/>
  <c r="E34" i="4" a="1"/>
  <c r="E34" i="4" s="1"/>
  <c r="E42" i="4" a="1"/>
  <c r="E42" i="4" s="1"/>
  <c r="E49" i="4" a="1"/>
  <c r="E49" i="4" s="1"/>
  <c r="E55" i="4" a="1"/>
  <c r="E55" i="4" s="1"/>
  <c r="C39" i="1" l="1"/>
  <c r="AE109" i="3"/>
  <c r="W109" i="3"/>
  <c r="O109" i="3"/>
  <c r="G109" i="3"/>
  <c r="C109" i="3"/>
  <c r="AJ109" i="3" s="1"/>
  <c r="AH104" i="3"/>
  <c r="AC104" i="3"/>
  <c r="Z104" i="3"/>
  <c r="U104" i="3"/>
  <c r="R104" i="3"/>
  <c r="M104" i="3"/>
  <c r="J104" i="3"/>
  <c r="E104" i="3"/>
  <c r="C104" i="3"/>
  <c r="AJ104" i="3" s="1"/>
  <c r="AC106" i="3"/>
  <c r="U108" i="3"/>
  <c r="AC108" i="3"/>
  <c r="U111" i="3"/>
  <c r="AC111" i="3"/>
  <c r="U113" i="3"/>
  <c r="AC113"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D114"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D8" i="3"/>
  <c r="C113" i="3"/>
  <c r="F113" i="3" s="1"/>
  <c r="C112" i="3"/>
  <c r="F112" i="3" s="1"/>
  <c r="C111" i="3"/>
  <c r="F111" i="3" s="1"/>
  <c r="C110" i="3"/>
  <c r="F110" i="3" s="1"/>
  <c r="C108" i="3"/>
  <c r="F108" i="3" s="1"/>
  <c r="C107" i="3"/>
  <c r="F107" i="3" s="1"/>
  <c r="C106" i="3"/>
  <c r="F106" i="3" s="1"/>
  <c r="C105" i="3"/>
  <c r="F105" i="3" s="1"/>
  <c r="C103" i="3"/>
  <c r="F103" i="3" s="1"/>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C38" i="1"/>
  <c r="C37" i="1"/>
  <c r="C36" i="1"/>
  <c r="C35" i="1"/>
  <c r="C34" i="1"/>
  <c r="C33" i="1"/>
  <c r="C32" i="1"/>
  <c r="C31" i="1"/>
  <c r="C30" i="1"/>
  <c r="E109" i="3" l="1"/>
  <c r="M109" i="3"/>
  <c r="U109" i="3"/>
  <c r="AC109" i="3"/>
  <c r="F109" i="3"/>
  <c r="N109" i="3"/>
  <c r="V109" i="3"/>
  <c r="AD109" i="3"/>
  <c r="H109" i="3"/>
  <c r="P109" i="3"/>
  <c r="X109" i="3"/>
  <c r="AF109" i="3"/>
  <c r="I109" i="3"/>
  <c r="Q109" i="3"/>
  <c r="Y109" i="3"/>
  <c r="AG109" i="3"/>
  <c r="J109" i="3"/>
  <c r="R109" i="3"/>
  <c r="Z109" i="3"/>
  <c r="AH109" i="3"/>
  <c r="K109" i="3"/>
  <c r="S109" i="3"/>
  <c r="AA109" i="3"/>
  <c r="AI109" i="3"/>
  <c r="D109" i="3"/>
  <c r="L109" i="3"/>
  <c r="T109" i="3"/>
  <c r="AB109" i="3"/>
  <c r="F104" i="3"/>
  <c r="N104" i="3"/>
  <c r="V104" i="3"/>
  <c r="AD104" i="3"/>
  <c r="G104" i="3"/>
  <c r="O104" i="3"/>
  <c r="W104" i="3"/>
  <c r="AE104" i="3"/>
  <c r="H104" i="3"/>
  <c r="P104" i="3"/>
  <c r="X104" i="3"/>
  <c r="AF104" i="3"/>
  <c r="I104" i="3"/>
  <c r="Q104" i="3"/>
  <c r="Y104" i="3"/>
  <c r="AG104" i="3"/>
  <c r="K104" i="3"/>
  <c r="S104" i="3"/>
  <c r="AA104" i="3"/>
  <c r="AI104" i="3"/>
  <c r="D104" i="3"/>
  <c r="L104" i="3"/>
  <c r="T104" i="3"/>
  <c r="AB104" i="3"/>
  <c r="M113" i="3"/>
  <c r="M111" i="3"/>
  <c r="M108" i="3"/>
  <c r="M106" i="3"/>
  <c r="E113" i="3"/>
  <c r="E111" i="3"/>
  <c r="E108" i="3"/>
  <c r="E106" i="3"/>
  <c r="AC112" i="3"/>
  <c r="AC110" i="3"/>
  <c r="AC107" i="3"/>
  <c r="AC103" i="3"/>
  <c r="U106" i="3"/>
  <c r="U112" i="3"/>
  <c r="U110" i="3"/>
  <c r="U107" i="3"/>
  <c r="U103" i="3"/>
  <c r="M112" i="3"/>
  <c r="M110" i="3"/>
  <c r="M107" i="3"/>
  <c r="M103" i="3"/>
  <c r="E112" i="3"/>
  <c r="E110" i="3"/>
  <c r="E107" i="3"/>
  <c r="E103" i="3"/>
  <c r="D113" i="3"/>
  <c r="AJ113" i="3"/>
  <c r="AB113" i="3"/>
  <c r="T113" i="3"/>
  <c r="L113" i="3"/>
  <c r="AJ112" i="3"/>
  <c r="AB112" i="3"/>
  <c r="T112" i="3"/>
  <c r="L112" i="3"/>
  <c r="AJ111" i="3"/>
  <c r="AB111" i="3"/>
  <c r="T111" i="3"/>
  <c r="L111" i="3"/>
  <c r="AJ110" i="3"/>
  <c r="AB110" i="3"/>
  <c r="T110" i="3"/>
  <c r="L110" i="3"/>
  <c r="AJ108" i="3"/>
  <c r="AB108" i="3"/>
  <c r="T108" i="3"/>
  <c r="L108" i="3"/>
  <c r="AJ107" i="3"/>
  <c r="AB107" i="3"/>
  <c r="T107" i="3"/>
  <c r="L107" i="3"/>
  <c r="AJ106" i="3"/>
  <c r="AB106" i="3"/>
  <c r="T106" i="3"/>
  <c r="L106" i="3"/>
  <c r="AJ105" i="3"/>
  <c r="AB105" i="3"/>
  <c r="T105" i="3"/>
  <c r="L105" i="3"/>
  <c r="AJ103" i="3"/>
  <c r="AB103" i="3"/>
  <c r="T103" i="3"/>
  <c r="L103" i="3"/>
  <c r="D112" i="3"/>
  <c r="AI113" i="3"/>
  <c r="AA113" i="3"/>
  <c r="S113" i="3"/>
  <c r="K113" i="3"/>
  <c r="AI112" i="3"/>
  <c r="AA112" i="3"/>
  <c r="S112" i="3"/>
  <c r="K112" i="3"/>
  <c r="AI111" i="3"/>
  <c r="AA111" i="3"/>
  <c r="S111" i="3"/>
  <c r="K111" i="3"/>
  <c r="AI110" i="3"/>
  <c r="AA110" i="3"/>
  <c r="S110" i="3"/>
  <c r="K110" i="3"/>
  <c r="AI108" i="3"/>
  <c r="AA108" i="3"/>
  <c r="S108" i="3"/>
  <c r="K108" i="3"/>
  <c r="AI107" i="3"/>
  <c r="AA107" i="3"/>
  <c r="S107" i="3"/>
  <c r="K107" i="3"/>
  <c r="AI106" i="3"/>
  <c r="AA106" i="3"/>
  <c r="S106" i="3"/>
  <c r="K106" i="3"/>
  <c r="AI105" i="3"/>
  <c r="AA105" i="3"/>
  <c r="S105" i="3"/>
  <c r="K105" i="3"/>
  <c r="AI103" i="3"/>
  <c r="AA103" i="3"/>
  <c r="S103" i="3"/>
  <c r="K103" i="3"/>
  <c r="U105" i="3"/>
  <c r="D111" i="3"/>
  <c r="AH113" i="3"/>
  <c r="Z113" i="3"/>
  <c r="R113" i="3"/>
  <c r="J113" i="3"/>
  <c r="AH112" i="3"/>
  <c r="Z112" i="3"/>
  <c r="R112" i="3"/>
  <c r="J112" i="3"/>
  <c r="AH111" i="3"/>
  <c r="Z111" i="3"/>
  <c r="R111" i="3"/>
  <c r="J111" i="3"/>
  <c r="AH110" i="3"/>
  <c r="Z110" i="3"/>
  <c r="R110" i="3"/>
  <c r="J110" i="3"/>
  <c r="AH108" i="3"/>
  <c r="Z108" i="3"/>
  <c r="R108" i="3"/>
  <c r="J108" i="3"/>
  <c r="AH107" i="3"/>
  <c r="Z107" i="3"/>
  <c r="R107" i="3"/>
  <c r="J107" i="3"/>
  <c r="AH106" i="3"/>
  <c r="Z106" i="3"/>
  <c r="R106" i="3"/>
  <c r="J106" i="3"/>
  <c r="AH105" i="3"/>
  <c r="Z105" i="3"/>
  <c r="R105" i="3"/>
  <c r="J105" i="3"/>
  <c r="AH103" i="3"/>
  <c r="Z103" i="3"/>
  <c r="R103" i="3"/>
  <c r="J103" i="3"/>
  <c r="D105" i="3"/>
  <c r="M105" i="3"/>
  <c r="D110" i="3"/>
  <c r="AG113" i="3"/>
  <c r="Y113" i="3"/>
  <c r="Q113" i="3"/>
  <c r="I113" i="3"/>
  <c r="AG112" i="3"/>
  <c r="Y112" i="3"/>
  <c r="Q112" i="3"/>
  <c r="I112" i="3"/>
  <c r="AG111" i="3"/>
  <c r="Y111" i="3"/>
  <c r="Q111" i="3"/>
  <c r="I111" i="3"/>
  <c r="AG110" i="3"/>
  <c r="Y110" i="3"/>
  <c r="Q110" i="3"/>
  <c r="I110" i="3"/>
  <c r="AG108" i="3"/>
  <c r="Y108" i="3"/>
  <c r="Q108" i="3"/>
  <c r="I108" i="3"/>
  <c r="AG107" i="3"/>
  <c r="Y107" i="3"/>
  <c r="Q107" i="3"/>
  <c r="I107" i="3"/>
  <c r="AG106" i="3"/>
  <c r="Y106" i="3"/>
  <c r="Q106" i="3"/>
  <c r="I106" i="3"/>
  <c r="AG105" i="3"/>
  <c r="Y105" i="3"/>
  <c r="Q105" i="3"/>
  <c r="I105" i="3"/>
  <c r="AG103" i="3"/>
  <c r="Y103" i="3"/>
  <c r="Q103" i="3"/>
  <c r="I103" i="3"/>
  <c r="D108" i="3"/>
  <c r="AF113" i="3"/>
  <c r="X113" i="3"/>
  <c r="P113" i="3"/>
  <c r="H113" i="3"/>
  <c r="AF112" i="3"/>
  <c r="X112" i="3"/>
  <c r="P112" i="3"/>
  <c r="H112" i="3"/>
  <c r="AF111" i="3"/>
  <c r="X111" i="3"/>
  <c r="P111" i="3"/>
  <c r="H111" i="3"/>
  <c r="AF110" i="3"/>
  <c r="X110" i="3"/>
  <c r="P110" i="3"/>
  <c r="H110" i="3"/>
  <c r="AF108" i="3"/>
  <c r="X108" i="3"/>
  <c r="P108" i="3"/>
  <c r="H108" i="3"/>
  <c r="AF107" i="3"/>
  <c r="X107" i="3"/>
  <c r="P107" i="3"/>
  <c r="H107" i="3"/>
  <c r="AF106" i="3"/>
  <c r="X106" i="3"/>
  <c r="P106" i="3"/>
  <c r="H106" i="3"/>
  <c r="AF105" i="3"/>
  <c r="X105" i="3"/>
  <c r="P105" i="3"/>
  <c r="H105" i="3"/>
  <c r="AF103" i="3"/>
  <c r="X103" i="3"/>
  <c r="P103" i="3"/>
  <c r="H103" i="3"/>
  <c r="AC105" i="3"/>
  <c r="E105" i="3"/>
  <c r="D107" i="3"/>
  <c r="AE113" i="3"/>
  <c r="W113" i="3"/>
  <c r="O113" i="3"/>
  <c r="G113" i="3"/>
  <c r="AE112" i="3"/>
  <c r="W112" i="3"/>
  <c r="O112" i="3"/>
  <c r="G112" i="3"/>
  <c r="AE111" i="3"/>
  <c r="W111" i="3"/>
  <c r="O111" i="3"/>
  <c r="G111" i="3"/>
  <c r="AE110" i="3"/>
  <c r="W110" i="3"/>
  <c r="O110" i="3"/>
  <c r="G110" i="3"/>
  <c r="AE108" i="3"/>
  <c r="W108" i="3"/>
  <c r="O108" i="3"/>
  <c r="G108" i="3"/>
  <c r="AE107" i="3"/>
  <c r="W107" i="3"/>
  <c r="O107" i="3"/>
  <c r="G107" i="3"/>
  <c r="AE106" i="3"/>
  <c r="W106" i="3"/>
  <c r="O106" i="3"/>
  <c r="G106" i="3"/>
  <c r="AE105" i="3"/>
  <c r="W105" i="3"/>
  <c r="O105" i="3"/>
  <c r="G105" i="3"/>
  <c r="AE103" i="3"/>
  <c r="W103" i="3"/>
  <c r="O103" i="3"/>
  <c r="G103" i="3"/>
  <c r="D103" i="3"/>
  <c r="D106" i="3"/>
  <c r="AD113" i="3"/>
  <c r="V113" i="3"/>
  <c r="N113" i="3"/>
  <c r="AD112" i="3"/>
  <c r="V112" i="3"/>
  <c r="N112" i="3"/>
  <c r="AD111" i="3"/>
  <c r="V111" i="3"/>
  <c r="N111" i="3"/>
  <c r="AD110" i="3"/>
  <c r="V110" i="3"/>
  <c r="N110" i="3"/>
  <c r="AD108" i="3"/>
  <c r="V108" i="3"/>
  <c r="N108" i="3"/>
  <c r="AD107" i="3"/>
  <c r="V107" i="3"/>
  <c r="N107" i="3"/>
  <c r="AD106" i="3"/>
  <c r="V106" i="3"/>
  <c r="N106" i="3"/>
  <c r="AD105" i="3"/>
  <c r="V105" i="3"/>
  <c r="N105" i="3"/>
  <c r="AD103" i="3"/>
  <c r="V103" i="3"/>
  <c r="N10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<sst xmlns="http://schemas.openxmlformats.org/spreadsheetml/2006/main" count="704" uniqueCount="268">
  <si>
    <t>Nominal increase of DE maut as from 01.12.2023 - inbound/outbound DE FTL</t>
  </si>
  <si>
    <t>from/to</t>
  </si>
  <si>
    <t>DE-01</t>
  </si>
  <si>
    <t>DE-02</t>
  </si>
  <si>
    <t>DE-03</t>
  </si>
  <si>
    <t>DE-04</t>
  </si>
  <si>
    <t>DE-06</t>
  </si>
  <si>
    <t>DE-07</t>
  </si>
  <si>
    <t>DE-08</t>
  </si>
  <si>
    <t>DE-09</t>
  </si>
  <si>
    <t>DE-10</t>
  </si>
  <si>
    <t>DE-12</t>
  </si>
  <si>
    <t>DE-13</t>
  </si>
  <si>
    <t>DE-14</t>
  </si>
  <si>
    <t>DE-15</t>
  </si>
  <si>
    <t>DE-16</t>
  </si>
  <si>
    <t>DE-17</t>
  </si>
  <si>
    <t>DE-18</t>
  </si>
  <si>
    <t>DE-19</t>
  </si>
  <si>
    <t>DE-20</t>
  </si>
  <si>
    <t>DE-21</t>
  </si>
  <si>
    <t>DE-22</t>
  </si>
  <si>
    <t>DE-23</t>
  </si>
  <si>
    <t>DE-24</t>
  </si>
  <si>
    <t>DE-25</t>
  </si>
  <si>
    <t>DE-26</t>
  </si>
  <si>
    <t>DE-27</t>
  </si>
  <si>
    <t>DE-28</t>
  </si>
  <si>
    <t>DE-29</t>
  </si>
  <si>
    <t>DE-30</t>
  </si>
  <si>
    <t>DE-31</t>
  </si>
  <si>
    <t>DE-32</t>
  </si>
  <si>
    <t>DE-33</t>
  </si>
  <si>
    <t>DE-34</t>
  </si>
  <si>
    <t>DE-35</t>
  </si>
  <si>
    <t>DE-36</t>
  </si>
  <si>
    <t>DE-37</t>
  </si>
  <si>
    <t>DE-38</t>
  </si>
  <si>
    <t>DE-39</t>
  </si>
  <si>
    <t>DE-40</t>
  </si>
  <si>
    <t>DE-41</t>
  </si>
  <si>
    <t>DE-42</t>
  </si>
  <si>
    <t>DE-44</t>
  </si>
  <si>
    <t>DE-45</t>
  </si>
  <si>
    <t>DE-46</t>
  </si>
  <si>
    <t>DE-47</t>
  </si>
  <si>
    <t>DE-48</t>
  </si>
  <si>
    <t>DE-49</t>
  </si>
  <si>
    <t>DE-50</t>
  </si>
  <si>
    <t>DE-51</t>
  </si>
  <si>
    <t>DE-52</t>
  </si>
  <si>
    <t>DE-53</t>
  </si>
  <si>
    <t>DE-54</t>
  </si>
  <si>
    <t>DE-55</t>
  </si>
  <si>
    <t>DE-56</t>
  </si>
  <si>
    <t>DE-57</t>
  </si>
  <si>
    <t>DE-58</t>
  </si>
  <si>
    <t>DE-59</t>
  </si>
  <si>
    <t>DE-60</t>
  </si>
  <si>
    <t>DE-61</t>
  </si>
  <si>
    <t>DE-63</t>
  </si>
  <si>
    <t>DE-64</t>
  </si>
  <si>
    <t>DE-65</t>
  </si>
  <si>
    <t>DE-66</t>
  </si>
  <si>
    <t>DE-67</t>
  </si>
  <si>
    <t>DE-68</t>
  </si>
  <si>
    <t>DE-69</t>
  </si>
  <si>
    <t>DE-70</t>
  </si>
  <si>
    <t>DE-71</t>
  </si>
  <si>
    <t>DE-72</t>
  </si>
  <si>
    <t>DE-73</t>
  </si>
  <si>
    <t>DE-74</t>
  </si>
  <si>
    <t>DE-75</t>
  </si>
  <si>
    <t>DE-76</t>
  </si>
  <si>
    <t>DE-77</t>
  </si>
  <si>
    <t>DE-78</t>
  </si>
  <si>
    <t>DE-79</t>
  </si>
  <si>
    <t>DE-80</t>
  </si>
  <si>
    <t>DE-81</t>
  </si>
  <si>
    <t>DE-82</t>
  </si>
  <si>
    <t>DE-83</t>
  </si>
  <si>
    <t>DE-84</t>
  </si>
  <si>
    <t>DE-85</t>
  </si>
  <si>
    <t>DE-86</t>
  </si>
  <si>
    <t>DE-87</t>
  </si>
  <si>
    <t>DE-88</t>
  </si>
  <si>
    <t>DE-89</t>
  </si>
  <si>
    <t>DE-90</t>
  </si>
  <si>
    <t>DE-91</t>
  </si>
  <si>
    <t>DE-92</t>
  </si>
  <si>
    <t>DE-93</t>
  </si>
  <si>
    <t>DE-94</t>
  </si>
  <si>
    <t>DE-95</t>
  </si>
  <si>
    <t>DE-96</t>
  </si>
  <si>
    <t>DE-97</t>
  </si>
  <si>
    <t>DE-98</t>
  </si>
  <si>
    <t>DE-99</t>
  </si>
  <si>
    <t>SK-01</t>
  </si>
  <si>
    <t>SK-02</t>
  </si>
  <si>
    <t>SK-03</t>
  </si>
  <si>
    <t>SK-04</t>
  </si>
  <si>
    <t>SK-05</t>
  </si>
  <si>
    <t>SK-06</t>
  </si>
  <si>
    <t>SK-07</t>
  </si>
  <si>
    <t>SK-08</t>
  </si>
  <si>
    <t>SK-09</t>
  </si>
  <si>
    <t>SK-81</t>
  </si>
  <si>
    <t>SK-82</t>
  </si>
  <si>
    <t>SK-83</t>
  </si>
  <si>
    <t>SK-84</t>
  </si>
  <si>
    <t>SK-85</t>
  </si>
  <si>
    <t>SK-90</t>
  </si>
  <si>
    <t>SK-91</t>
  </si>
  <si>
    <t>SK-92</t>
  </si>
  <si>
    <t>SK-93</t>
  </si>
  <si>
    <t>SK-94</t>
  </si>
  <si>
    <t>SK-95</t>
  </si>
  <si>
    <t>SK-96</t>
  </si>
  <si>
    <t>SK-97</t>
  </si>
  <si>
    <t>SK-98</t>
  </si>
  <si>
    <t>SK-99</t>
  </si>
  <si>
    <t>Nominal increase of DE maut as from 01.12.2023 - transit DE FTL</t>
  </si>
  <si>
    <t>SK- ES/PT</t>
  </si>
  <si>
    <t>SK-FR south</t>
  </si>
  <si>
    <t>Saarbrucken</t>
  </si>
  <si>
    <t>SK-FR middle</t>
  </si>
  <si>
    <t>Strasbourg</t>
  </si>
  <si>
    <t>SK-FR north</t>
  </si>
  <si>
    <t>Mulhouse</t>
  </si>
  <si>
    <t>SK - GB/IE</t>
  </si>
  <si>
    <t>SK-BE</t>
  </si>
  <si>
    <t>SK-NL</t>
  </si>
  <si>
    <t>SK-LU</t>
  </si>
  <si>
    <t>SK - DK</t>
  </si>
  <si>
    <t>LTL - DE &amp; transit</t>
  </si>
  <si>
    <t>weight</t>
  </si>
  <si>
    <t>ldm</t>
  </si>
  <si>
    <t>pal</t>
  </si>
  <si>
    <t>LTL DE</t>
  </si>
  <si>
    <t>LTL tranzit</t>
  </si>
  <si>
    <t>SK - CH</t>
  </si>
  <si>
    <t>PT</t>
  </si>
  <si>
    <t>FR south</t>
  </si>
  <si>
    <t>FR middle</t>
  </si>
  <si>
    <t>FR north</t>
  </si>
  <si>
    <t>BE</t>
  </si>
  <si>
    <t>NL</t>
  </si>
  <si>
    <t>LU</t>
  </si>
  <si>
    <t>DK</t>
  </si>
  <si>
    <t>CH</t>
  </si>
  <si>
    <t>ES</t>
  </si>
  <si>
    <t>IE</t>
  </si>
  <si>
    <t>GB</t>
  </si>
  <si>
    <t>Nominal increase of DE maut as from 01.12.2023 - inbound/outbound</t>
  </si>
  <si>
    <t>FTL</t>
  </si>
  <si>
    <t>LTL</t>
  </si>
  <si>
    <t>weight up to</t>
  </si>
  <si>
    <t>ldm up to</t>
  </si>
  <si>
    <t>pal up to</t>
  </si>
  <si>
    <t>krajiny:</t>
  </si>
  <si>
    <t>DE</t>
  </si>
  <si>
    <t>Krajina/Country</t>
  </si>
  <si>
    <t>Nominal increase of DE maut</t>
  </si>
  <si>
    <t>Platnosť od 1.12.2023</t>
  </si>
  <si>
    <t>Kalkulačka mýtneho príplatku pre direktové prepravy</t>
  </si>
  <si>
    <t>FR</t>
  </si>
  <si>
    <t>FR-01</t>
  </si>
  <si>
    <t>FR-02</t>
  </si>
  <si>
    <t>FR-03</t>
  </si>
  <si>
    <t>FR-04</t>
  </si>
  <si>
    <t>FR-05</t>
  </si>
  <si>
    <t>FR-06</t>
  </si>
  <si>
    <t>FR-07</t>
  </si>
  <si>
    <t>FR-08</t>
  </si>
  <si>
    <t>FR-09</t>
  </si>
  <si>
    <t>FR-10</t>
  </si>
  <si>
    <t>FR-11</t>
  </si>
  <si>
    <t>FR-12</t>
  </si>
  <si>
    <t>FR-13</t>
  </si>
  <si>
    <t>FR-14</t>
  </si>
  <si>
    <t>FR-15</t>
  </si>
  <si>
    <t>FR-16</t>
  </si>
  <si>
    <t>FR-17</t>
  </si>
  <si>
    <t>FR-18</t>
  </si>
  <si>
    <t>FR-19</t>
  </si>
  <si>
    <t>FR-20</t>
  </si>
  <si>
    <t>FR-21</t>
  </si>
  <si>
    <t>FR-22</t>
  </si>
  <si>
    <t>FR-23</t>
  </si>
  <si>
    <t>FR-24</t>
  </si>
  <si>
    <t>FR-25</t>
  </si>
  <si>
    <t>FR-26</t>
  </si>
  <si>
    <t>FR-27</t>
  </si>
  <si>
    <t>FR-28</t>
  </si>
  <si>
    <t>FR-29</t>
  </si>
  <si>
    <t>FR-30</t>
  </si>
  <si>
    <t>FR-31</t>
  </si>
  <si>
    <t>FR-32</t>
  </si>
  <si>
    <t>FR-33</t>
  </si>
  <si>
    <t>FR-34</t>
  </si>
  <si>
    <t>FR-35</t>
  </si>
  <si>
    <t>FR-36</t>
  </si>
  <si>
    <t>FR-37</t>
  </si>
  <si>
    <t>FR-38</t>
  </si>
  <si>
    <t>FR-39</t>
  </si>
  <si>
    <t>FR-40</t>
  </si>
  <si>
    <t>FR-41</t>
  </si>
  <si>
    <t>FR-42</t>
  </si>
  <si>
    <t>FR-43</t>
  </si>
  <si>
    <t>FR-44</t>
  </si>
  <si>
    <t>FR-45</t>
  </si>
  <si>
    <t>FR-46</t>
  </si>
  <si>
    <t>FR-47</t>
  </si>
  <si>
    <t>FR-48</t>
  </si>
  <si>
    <t>FR-49</t>
  </si>
  <si>
    <t>FR-50</t>
  </si>
  <si>
    <t>FR-51</t>
  </si>
  <si>
    <t>FR-52</t>
  </si>
  <si>
    <t>FR-53</t>
  </si>
  <si>
    <t>FR-54</t>
  </si>
  <si>
    <t>FR-55</t>
  </si>
  <si>
    <t>FR-56</t>
  </si>
  <si>
    <t>FR-57</t>
  </si>
  <si>
    <t>FR-58</t>
  </si>
  <si>
    <t>FR-59</t>
  </si>
  <si>
    <t>FR-60</t>
  </si>
  <si>
    <t>FR-61</t>
  </si>
  <si>
    <t>FR-62</t>
  </si>
  <si>
    <t>FR-63</t>
  </si>
  <si>
    <t>FR-64</t>
  </si>
  <si>
    <t>FR-65</t>
  </si>
  <si>
    <t>FR-66</t>
  </si>
  <si>
    <t>FR-67</t>
  </si>
  <si>
    <t>FR-68</t>
  </si>
  <si>
    <t>FR-69</t>
  </si>
  <si>
    <t>FR-70</t>
  </si>
  <si>
    <t>FR-71</t>
  </si>
  <si>
    <t>FR-72</t>
  </si>
  <si>
    <t>FR-73</t>
  </si>
  <si>
    <t>FR-74</t>
  </si>
  <si>
    <t>FR-75</t>
  </si>
  <si>
    <t>FR-76</t>
  </si>
  <si>
    <t>FR-77</t>
  </si>
  <si>
    <t>FR-78</t>
  </si>
  <si>
    <t>FR-79</t>
  </si>
  <si>
    <t>FR-80</t>
  </si>
  <si>
    <t>FR-81</t>
  </si>
  <si>
    <t>FR-82</t>
  </si>
  <si>
    <t>FR-83</t>
  </si>
  <si>
    <t>FR-84</t>
  </si>
  <si>
    <t>FR-85</t>
  </si>
  <si>
    <t>FR-86</t>
  </si>
  <si>
    <t>FR-87</t>
  </si>
  <si>
    <t>FR-88</t>
  </si>
  <si>
    <t>FR-89</t>
  </si>
  <si>
    <t>FR-90</t>
  </si>
  <si>
    <t>FR-91</t>
  </si>
  <si>
    <t>FR-92</t>
  </si>
  <si>
    <t>FR-93</t>
  </si>
  <si>
    <t>FR-94</t>
  </si>
  <si>
    <t>FR-95</t>
  </si>
  <si>
    <t>FR-98</t>
  </si>
  <si>
    <t>DE/FR 2-ZIP</t>
  </si>
  <si>
    <t>DE 2-ZIP</t>
  </si>
  <si>
    <t>FR 2-ZIP</t>
  </si>
  <si>
    <t>Mýtny príplatok je kalkulovaný ako separátny príplatok v absolútnej sume podľa účtovnej hmotnosti zásielky, poprípade počtu paliet alebo ložného metra. Mýtny príplatok je kalkulovaný v rovnakej výške na exporty aj importy.</t>
  </si>
  <si>
    <t>Nižšie uvedené sadzby sú platné od 1.12.2023</t>
  </si>
  <si>
    <t>Náklady na mýto, vo výške v ktorej boli platné do 30. 11. 2023 zostávajú naďalej súčasťou ceny prepravy. Mýtny príplatok je stanovený na základe navýšeného mýta od 1. 12. 2023 (teda vo výške rozdielu novo stanoveného mýta od 1.12.2023 a výškou mýta pred týmto dátumom).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</si>
</sst>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quot; m3&quot;"/>
  </numFmts>
  <fonts count="1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i/>
      <sz val="11"/>
      <color rgb="FFFF0000"/>
      <name val="Calibri"/>
      <family val="2"/>
      <charset val="238"/>
      <scheme val="minor"/>
    </font>
    <font>
      <b/>
      <sz val="11"/>
      <name val="Calibri"/>
      <family val="2"/>
      <charset val="238"/>
      <scheme val="minor"/>
    </font>
    <font>
      <i/>
      <sz val="11"/>
      <color theme="2" tint="-0.249977111117893"/>
      <name val="Calibri"/>
      <family val="2"/>
      <charset val="238"/>
      <scheme val="minor"/>
    </font>
    <font>
      <sz val="11"/>
      <color theme="1"/>
      <name val="Calibri"/>
      <family val="2"/>
      <scheme val="minor"/>
    </font>
    <font>
      <sz val="10"/>
      <color theme="1"/>
      <name val="Calibri"/>
      <family val="2"/>
      <charset val="238"/>
    </font>
    <font>
      <b/>
      <sz val="10"/>
      <color theme="1"/>
      <name val="Calibri"/>
      <family val="2"/>
      <charset val="238"/>
      <scheme val="minor"/>
    </font>
    <font>
      <sz val="8"/>
      <name val="Calibri"/>
      <family val="2"/>
      <charset val="238"/>
      <scheme val="minor"/>
    </font>
    <font>
      <b/>
      <sz val="11"/>
      <color theme="0"/>
      <name val="Calibri"/>
      <family val="2"/>
      <charset val="238"/>
      <scheme val="minor"/>
    </font>
    <font>
      <sz val="11"/>
      <color theme="0"/>
      <name val="Calibri"/>
      <family val="2"/>
      <charset val="238"/>
      <scheme val="minor"/>
    </font>
    <font>
      <b/>
      <sz val="12"/>
      <color theme="0"/>
      <name val="Calibri"/>
      <family val="2"/>
      <charset val="238"/>
      <scheme val="minor"/>
    </font>
    <font>
      <b/>
      <sz val="10"/>
      <color theme="0"/>
      <name val="Calibri"/>
      <family val="2"/>
      <charset val="238"/>
      <scheme val="minor"/>
    </font>
    <font>
      <b/>
      <sz val="10"/>
      <name val="Calibri"/>
      <family val="2"/>
      <charset val="238"/>
      <scheme val="minor"/>
    </font>
    <font>
      <sz val="11"/>
      <color rgb="FF000000"/>
      <name val="Calibri"/>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167D86"/>
        <bgColor indexed="64"/>
      </patternFill>
    </fill>
    <fill>
      <patternFill patternType="solid">
        <fgColor rgb="FFC00000"/>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hair">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6" fillId="0" borderId="0"/>
    <xf numFmtId="0" fontId="7" fillId="0" borderId="0"/>
    <xf numFmtId="0" fontId="15" fillId="0" borderId="0"/>
  </cellStyleXfs>
  <cellXfs count="68">
    <xf numFmtId="0" fontId="0" fillId="0" borderId="0" xfId="0"/>
    <xf numFmtId="0" fontId="3" fillId="0" borderId="0" xfId="0" applyFont="1"/>
    <xf numFmtId="0" fontId="2" fillId="0" borderId="1" xfId="0" applyFont="1" applyBorder="1" applyAlignment="1">
      <alignment horizontal="center"/>
    </xf>
    <xf numFmtId="0" fontId="4" fillId="0" borderId="1" xfId="0" applyFont="1" applyBorder="1" applyAlignment="1">
      <alignment horizontal="center"/>
    </xf>
    <xf numFmtId="164" fontId="0" fillId="0" borderId="1" xfId="0" applyNumberFormat="1" applyBorder="1" applyAlignment="1">
      <alignment horizontal="center"/>
    </xf>
    <xf numFmtId="164" fontId="0" fillId="0" borderId="1" xfId="0" applyNumberFormat="1" applyBorder="1"/>
    <xf numFmtId="0" fontId="2" fillId="0" borderId="0" xfId="0" applyFont="1" applyAlignment="1">
      <alignment horizontal="center"/>
    </xf>
    <xf numFmtId="0" fontId="0" fillId="0" borderId="1" xfId="0" applyBorder="1"/>
    <xf numFmtId="0" fontId="0" fillId="0" borderId="1" xfId="0" applyBorder="1" applyAlignment="1">
      <alignment horizontal="center"/>
    </xf>
    <xf numFmtId="9" fontId="0" fillId="0" borderId="1" xfId="1" applyFont="1" applyBorder="1" applyAlignment="1">
      <alignment horizontal="center"/>
    </xf>
    <xf numFmtId="0" fontId="0" fillId="0" borderId="0" xfId="0" applyBorder="1"/>
    <xf numFmtId="0" fontId="2" fillId="2" borderId="1" xfId="0" applyFont="1" applyFill="1" applyBorder="1"/>
    <xf numFmtId="0" fontId="2" fillId="2" borderId="1" xfId="0" applyFont="1" applyFill="1" applyBorder="1" applyAlignment="1">
      <alignment horizontal="center"/>
    </xf>
    <xf numFmtId="0" fontId="5" fillId="0" borderId="1" xfId="0" applyFont="1" applyBorder="1"/>
    <xf numFmtId="9" fontId="5" fillId="0" borderId="1" xfId="1" applyFont="1" applyBorder="1" applyAlignment="1">
      <alignment horizontal="center"/>
    </xf>
    <xf numFmtId="0" fontId="2" fillId="2" borderId="2" xfId="0" applyFont="1" applyFill="1" applyBorder="1" applyAlignment="1">
      <alignment horizontal="center"/>
    </xf>
    <xf numFmtId="0" fontId="4" fillId="2" borderId="2" xfId="0" applyFont="1" applyFill="1" applyBorder="1" applyAlignment="1">
      <alignment horizontal="center"/>
    </xf>
    <xf numFmtId="0" fontId="0" fillId="0" borderId="3" xfId="0" applyFill="1" applyBorder="1" applyAlignment="1">
      <alignment horizontal="center"/>
    </xf>
    <xf numFmtId="0" fontId="0" fillId="0" borderId="3" xfId="0"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7" xfId="0" applyNumberFormat="1" applyBorder="1" applyAlignment="1">
      <alignment horizontal="center"/>
    </xf>
    <xf numFmtId="164" fontId="0" fillId="0" borderId="8" xfId="0" applyNumberFormat="1" applyBorder="1" applyAlignment="1">
      <alignment horizontal="center"/>
    </xf>
    <xf numFmtId="164" fontId="0" fillId="0" borderId="7" xfId="0" applyNumberFormat="1" applyBorder="1"/>
    <xf numFmtId="164" fontId="0" fillId="0" borderId="9" xfId="0" applyNumberFormat="1" applyBorder="1"/>
    <xf numFmtId="164" fontId="0" fillId="0" borderId="10" xfId="0" applyNumberFormat="1" applyBorder="1" applyAlignment="1">
      <alignment horizontal="center"/>
    </xf>
    <xf numFmtId="164" fontId="0" fillId="0" borderId="11" xfId="0" applyNumberFormat="1" applyBorder="1" applyAlignment="1">
      <alignment horizontal="center"/>
    </xf>
    <xf numFmtId="0" fontId="0" fillId="0" borderId="0" xfId="0" applyProtection="1">
      <protection hidden="1"/>
    </xf>
    <xf numFmtId="0" fontId="2" fillId="2" borderId="2"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1" fillId="3" borderId="0" xfId="2" applyFont="1" applyFill="1" applyBorder="1" applyAlignment="1" applyProtection="1">
      <alignment horizontal="center" vertical="center"/>
      <protection hidden="1"/>
    </xf>
    <xf numFmtId="0" fontId="13" fillId="4" borderId="1" xfId="3" applyFont="1" applyFill="1" applyBorder="1" applyAlignment="1" applyProtection="1">
      <alignment horizontal="center" vertical="center"/>
      <protection hidden="1"/>
    </xf>
    <xf numFmtId="165" fontId="8" fillId="5" borderId="1" xfId="2" applyNumberFormat="1" applyFont="1" applyFill="1" applyBorder="1" applyAlignment="1" applyProtection="1">
      <alignment horizontal="center" vertical="center"/>
      <protection locked="0"/>
    </xf>
    <xf numFmtId="0" fontId="13" fillId="4" borderId="4" xfId="3" applyFont="1" applyFill="1" applyBorder="1" applyAlignment="1" applyProtection="1">
      <alignment horizontal="center" vertical="center" wrapText="1"/>
      <protection hidden="1"/>
    </xf>
    <xf numFmtId="0" fontId="13" fillId="4" borderId="15" xfId="3" applyFont="1" applyFill="1" applyBorder="1" applyAlignment="1" applyProtection="1">
      <alignment horizontal="center" vertical="center" wrapText="1"/>
      <protection hidden="1"/>
    </xf>
    <xf numFmtId="0" fontId="13" fillId="4" borderId="6" xfId="3" applyFont="1" applyFill="1" applyBorder="1" applyAlignment="1" applyProtection="1">
      <alignment horizontal="center" vertical="center" wrapText="1"/>
      <protection hidden="1"/>
    </xf>
    <xf numFmtId="0" fontId="11" fillId="5" borderId="22" xfId="0" applyFont="1" applyFill="1" applyBorder="1" applyProtection="1">
      <protection hidden="1"/>
    </xf>
    <xf numFmtId="0" fontId="11" fillId="5" borderId="14" xfId="0" applyFont="1" applyFill="1" applyBorder="1" applyProtection="1">
      <protection hidden="1"/>
    </xf>
    <xf numFmtId="0" fontId="11" fillId="5" borderId="23" xfId="0" applyFont="1" applyFill="1" applyBorder="1" applyProtection="1">
      <protection hidden="1"/>
    </xf>
    <xf numFmtId="0" fontId="11" fillId="5" borderId="0" xfId="0" applyFont="1" applyFill="1" applyBorder="1" applyProtection="1">
      <protection hidden="1"/>
    </xf>
    <xf numFmtId="0" fontId="0" fillId="3" borderId="23" xfId="0" applyFill="1" applyBorder="1" applyProtection="1">
      <protection hidden="1"/>
    </xf>
    <xf numFmtId="0" fontId="0" fillId="3" borderId="0" xfId="0" applyFill="1" applyBorder="1" applyProtection="1">
      <protection hidden="1"/>
    </xf>
    <xf numFmtId="0" fontId="6" fillId="3" borderId="23" xfId="2" applyFill="1" applyBorder="1" applyAlignment="1" applyProtection="1">
      <alignment horizontal="center" vertical="center"/>
      <protection hidden="1"/>
    </xf>
    <xf numFmtId="164" fontId="14" fillId="5" borderId="17" xfId="2" applyNumberFormat="1" applyFont="1" applyFill="1" applyBorder="1" applyAlignment="1" applyProtection="1">
      <alignment horizontal="center" vertical="center"/>
      <protection hidden="1"/>
    </xf>
    <xf numFmtId="164" fontId="14" fillId="5" borderId="21" xfId="2" applyNumberFormat="1" applyFont="1" applyFill="1" applyBorder="1" applyAlignment="1" applyProtection="1">
      <alignment horizontal="center" vertical="center"/>
      <protection hidden="1"/>
    </xf>
    <xf numFmtId="0" fontId="8" fillId="6" borderId="16" xfId="3" applyFont="1" applyFill="1" applyBorder="1" applyAlignment="1" applyProtection="1">
      <alignment horizontal="center" vertical="center"/>
      <protection hidden="1"/>
    </xf>
    <xf numFmtId="0" fontId="8" fillId="6" borderId="12" xfId="3" applyFont="1" applyFill="1" applyBorder="1" applyAlignment="1" applyProtection="1">
      <alignment horizontal="center" vertical="center"/>
      <protection hidden="1"/>
    </xf>
    <xf numFmtId="0" fontId="8" fillId="6" borderId="18" xfId="3" applyFont="1" applyFill="1" applyBorder="1" applyAlignment="1" applyProtection="1">
      <alignment horizontal="center" vertical="center"/>
      <protection hidden="1"/>
    </xf>
    <xf numFmtId="0" fontId="8" fillId="6" borderId="13" xfId="3" applyFont="1" applyFill="1" applyBorder="1" applyAlignment="1" applyProtection="1">
      <alignment horizontal="center" vertical="center"/>
      <protection hidden="1"/>
    </xf>
    <xf numFmtId="0" fontId="8" fillId="6" borderId="19" xfId="3" applyFont="1" applyFill="1" applyBorder="1" applyAlignment="1" applyProtection="1">
      <alignment horizontal="center" vertical="center"/>
      <protection hidden="1"/>
    </xf>
    <xf numFmtId="0" fontId="8" fillId="6" borderId="20" xfId="3"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0" fillId="3" borderId="0" xfId="0" applyFont="1" applyFill="1" applyBorder="1" applyAlignment="1" applyProtection="1">
      <alignment horizontal="center"/>
      <protection hidden="1"/>
    </xf>
    <xf numFmtId="0" fontId="13" fillId="3" borderId="23"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left" vertical="center" wrapText="1"/>
      <protection hidden="1"/>
    </xf>
    <xf numFmtId="0" fontId="13" fillId="3" borderId="23" xfId="0" applyFont="1" applyFill="1" applyBorder="1" applyAlignment="1" applyProtection="1">
      <alignment horizontal="left" vertical="center"/>
      <protection hidden="1"/>
    </xf>
    <xf numFmtId="0" fontId="13" fillId="4" borderId="1" xfId="3" applyFont="1" applyFill="1" applyBorder="1" applyAlignment="1" applyProtection="1">
      <alignment horizontal="center" vertical="center"/>
      <protection hidden="1"/>
    </xf>
    <xf numFmtId="10" fontId="8" fillId="5" borderId="1" xfId="3" applyNumberFormat="1" applyFont="1" applyFill="1" applyBorder="1" applyAlignment="1" applyProtection="1">
      <alignment horizontal="center" vertical="center"/>
      <protection locked="0"/>
    </xf>
    <xf numFmtId="0" fontId="12" fillId="3" borderId="0" xfId="0" applyFont="1" applyFill="1" applyBorder="1" applyAlignment="1" applyProtection="1">
      <alignment horizontal="center"/>
      <protection hidden="1"/>
    </xf>
    <xf numFmtId="0" fontId="10" fillId="3" borderId="0" xfId="0" applyFont="1" applyFill="1" applyBorder="1" applyAlignment="1" applyProtection="1">
      <alignment horizontal="center"/>
      <protection hidden="1"/>
    </xf>
    <xf numFmtId="0" fontId="13" fillId="3" borderId="0" xfId="0" applyFont="1" applyFill="1" applyBorder="1" applyAlignment="1" applyProtection="1">
      <alignment horizontal="left" vertical="top" wrapText="1"/>
      <protection hidden="1"/>
    </xf>
    <xf numFmtId="0" fontId="13" fillId="3" borderId="0" xfId="0" applyFont="1" applyFill="1" applyBorder="1" applyAlignment="1" applyProtection="1">
      <alignment horizontal="left" vertical="center" wrapText="1"/>
      <protection hidden="1"/>
    </xf>
    <xf numFmtId="0" fontId="1" fillId="3" borderId="0" xfId="2" applyFont="1" applyFill="1" applyBorder="1" applyAlignment="1" applyProtection="1">
      <alignment horizontal="left" vertical="center"/>
      <protection hidden="1"/>
    </xf>
    <xf numFmtId="0" fontId="0" fillId="0" borderId="24" xfId="0" applyBorder="1" applyProtection="1">
      <protection hidden="1"/>
    </xf>
    <xf numFmtId="0" fontId="0" fillId="0" borderId="0" xfId="0" applyBorder="1" applyProtection="1">
      <protection hidden="1"/>
    </xf>
    <xf numFmtId="0" fontId="1" fillId="0" borderId="0" xfId="2" applyFont="1" applyBorder="1" applyAlignment="1" applyProtection="1">
      <alignment horizontal="center" vertical="center"/>
      <protection hidden="1"/>
    </xf>
    <xf numFmtId="0" fontId="0" fillId="0" borderId="0" xfId="2" applyFont="1" applyBorder="1" applyAlignment="1" applyProtection="1">
      <alignment horizontal="center" vertical="center"/>
      <protection hidden="1"/>
    </xf>
  </cellXfs>
  <cellStyles count="5">
    <cellStyle name="Normálna" xfId="0" builtinId="0"/>
    <cellStyle name="Normálna 10" xfId="3" xr:uid="{02695625-24A5-475F-993D-B15809919FB3}"/>
    <cellStyle name="Normálna 2" xfId="4" xr:uid="{D7667AF3-F847-4F0E-983C-296E28FB9528}"/>
    <cellStyle name="normálne 2 4" xfId="2" xr:uid="{5505C213-E8B3-4074-8BDE-345F227EC079}"/>
    <cellStyle name="Percentá" xfId="1" builtinId="5"/>
  </cellStyles>
  <dxfs count="1">
    <dxf>
      <font>
        <color rgb="FF167D86"/>
      </font>
      <fill>
        <patternFill>
          <bgColor rgb="FF167D86"/>
        </patternFill>
      </fill>
      <border>
        <left style="thin">
          <color rgb="FF167D86"/>
        </left>
        <right style="thin">
          <color rgb="FF167D86"/>
        </right>
        <top style="thin">
          <color rgb="FF167D86"/>
        </top>
        <bottom style="thin">
          <color rgb="FF167D86"/>
        </bottom>
      </border>
    </dxf>
  </dxfs>
  <tableStyles count="0" defaultTableStyle="TableStyleMedium2" defaultPivotStyle="PivotStyleLight16"/>
  <colors>
    <mruColors>
      <color rgb="FF167D86"/>
      <color rgb="FF99C8CE"/>
      <color rgb="FF1C9EA8"/>
      <color rgb="FFC6F3F6"/>
      <color rgb="FFA5ECF1"/>
      <color rgb="FF8FE6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116</xdr:row>
      <xdr:rowOff>0</xdr:rowOff>
    </xdr:from>
    <xdr:to>
      <xdr:col>16</xdr:col>
      <xdr:colOff>504825</xdr:colOff>
      <xdr:row>160</xdr:row>
      <xdr:rowOff>47625</xdr:rowOff>
    </xdr:to>
    <xdr:pic>
      <xdr:nvPicPr>
        <xdr:cNvPr id="5" name="Obrázok 4" descr="undefined">
          <a:extLst>
            <a:ext uri="{FF2B5EF4-FFF2-40B4-BE49-F238E27FC236}">
              <a16:creationId xmlns:a16="http://schemas.microsoft.com/office/drawing/2014/main" id="{0805C4CF-DAF4-4A52-865C-99F869D47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22117050"/>
          <a:ext cx="8429625" cy="842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125</xdr:row>
      <xdr:rowOff>28575</xdr:rowOff>
    </xdr:from>
    <xdr:to>
      <xdr:col>14</xdr:col>
      <xdr:colOff>581025</xdr:colOff>
      <xdr:row>129</xdr:row>
      <xdr:rowOff>66706</xdr:rowOff>
    </xdr:to>
    <xdr:sp macro="" textlink="">
      <xdr:nvSpPr>
        <xdr:cNvPr id="6" name="Voľný tvar: obrazec 5">
          <a:extLst>
            <a:ext uri="{FF2B5EF4-FFF2-40B4-BE49-F238E27FC236}">
              <a16:creationId xmlns:a16="http://schemas.microsoft.com/office/drawing/2014/main" id="{E4D38475-BCC7-4533-91CA-55A680F73157}"/>
            </a:ext>
          </a:extLst>
        </xdr:cNvPr>
        <xdr:cNvSpPr/>
      </xdr:nvSpPr>
      <xdr:spPr>
        <a:xfrm>
          <a:off x="2543175" y="10696575"/>
          <a:ext cx="5657850" cy="800131"/>
        </a:xfrm>
        <a:custGeom>
          <a:avLst/>
          <a:gdLst>
            <a:gd name="connsiteX0" fmla="*/ 5657850 w 5657850"/>
            <a:gd name="connsiteY0" fmla="*/ 0 h 800131"/>
            <a:gd name="connsiteX1" fmla="*/ 3733800 w 5657850"/>
            <a:gd name="connsiteY1" fmla="*/ 571500 h 800131"/>
            <a:gd name="connsiteX2" fmla="*/ 1819275 w 5657850"/>
            <a:gd name="connsiteY2" fmla="*/ 800100 h 800131"/>
            <a:gd name="connsiteX3" fmla="*/ 0 w 5657850"/>
            <a:gd name="connsiteY3" fmla="*/ 609600 h 800131"/>
          </a:gdLst>
          <a:ahLst/>
          <a:cxnLst>
            <a:cxn ang="0">
              <a:pos x="connsiteX0" y="connsiteY0"/>
            </a:cxn>
            <a:cxn ang="0">
              <a:pos x="connsiteX1" y="connsiteY1"/>
            </a:cxn>
            <a:cxn ang="0">
              <a:pos x="connsiteX2" y="connsiteY2"/>
            </a:cxn>
            <a:cxn ang="0">
              <a:pos x="connsiteX3" y="connsiteY3"/>
            </a:cxn>
          </a:cxnLst>
          <a:rect l="l" t="t" r="r" b="b"/>
          <a:pathLst>
            <a:path w="5657850" h="800131">
              <a:moveTo>
                <a:pt x="5657850" y="0"/>
              </a:moveTo>
              <a:cubicBezTo>
                <a:pt x="5015706" y="219075"/>
                <a:pt x="4373562" y="438150"/>
                <a:pt x="3733800" y="571500"/>
              </a:cubicBezTo>
              <a:cubicBezTo>
                <a:pt x="3094038" y="704850"/>
                <a:pt x="2441575" y="793750"/>
                <a:pt x="1819275" y="800100"/>
              </a:cubicBezTo>
              <a:cubicBezTo>
                <a:pt x="1196975" y="806450"/>
                <a:pt x="41275" y="-139700"/>
                <a:pt x="0" y="60960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ln w="38100">
              <a:solidFill>
                <a:schemeClr val="tx1"/>
              </a:solidFill>
            </a:ln>
          </a:endParaRPr>
        </a:p>
      </xdr:txBody>
    </xdr:sp>
    <xdr:clientData/>
  </xdr:twoCellAnchor>
  <xdr:twoCellAnchor>
    <xdr:from>
      <xdr:col>6</xdr:col>
      <xdr:colOff>154681</xdr:colOff>
      <xdr:row>129</xdr:row>
      <xdr:rowOff>9525</xdr:rowOff>
    </xdr:from>
    <xdr:to>
      <xdr:col>15</xdr:col>
      <xdr:colOff>200025</xdr:colOff>
      <xdr:row>140</xdr:row>
      <xdr:rowOff>114300</xdr:rowOff>
    </xdr:to>
    <xdr:sp macro="" textlink="">
      <xdr:nvSpPr>
        <xdr:cNvPr id="7" name="Voľný tvar: obrazec 6">
          <a:extLst>
            <a:ext uri="{FF2B5EF4-FFF2-40B4-BE49-F238E27FC236}">
              <a16:creationId xmlns:a16="http://schemas.microsoft.com/office/drawing/2014/main" id="{6A9C0841-AAC1-47FF-B282-49CC42D4D8E8}"/>
            </a:ext>
          </a:extLst>
        </xdr:cNvPr>
        <xdr:cNvSpPr/>
      </xdr:nvSpPr>
      <xdr:spPr>
        <a:xfrm>
          <a:off x="2897881" y="11439525"/>
          <a:ext cx="5531744" cy="2200275"/>
        </a:xfrm>
        <a:custGeom>
          <a:avLst/>
          <a:gdLst>
            <a:gd name="connsiteX0" fmla="*/ 5531744 w 5531744"/>
            <a:gd name="connsiteY0" fmla="*/ 0 h 2200275"/>
            <a:gd name="connsiteX1" fmla="*/ 3998219 w 5531744"/>
            <a:gd name="connsiteY1" fmla="*/ 685800 h 2200275"/>
            <a:gd name="connsiteX2" fmla="*/ 2102744 w 5531744"/>
            <a:gd name="connsiteY2" fmla="*/ 1962150 h 2200275"/>
            <a:gd name="connsiteX3" fmla="*/ 159644 w 5531744"/>
            <a:gd name="connsiteY3" fmla="*/ 2133600 h 2200275"/>
            <a:gd name="connsiteX4" fmla="*/ 102494 w 5531744"/>
            <a:gd name="connsiteY4" fmla="*/ 2200275 h 22002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31744" h="2200275">
              <a:moveTo>
                <a:pt x="5531744" y="0"/>
              </a:moveTo>
              <a:cubicBezTo>
                <a:pt x="5050731" y="179387"/>
                <a:pt x="4569719" y="358775"/>
                <a:pt x="3998219" y="685800"/>
              </a:cubicBezTo>
              <a:cubicBezTo>
                <a:pt x="3426719" y="1012825"/>
                <a:pt x="2742506" y="1720850"/>
                <a:pt x="2102744" y="1962150"/>
              </a:cubicBezTo>
              <a:cubicBezTo>
                <a:pt x="1462982" y="2203450"/>
                <a:pt x="493019" y="2093912"/>
                <a:pt x="159644" y="2133600"/>
              </a:cubicBezTo>
              <a:cubicBezTo>
                <a:pt x="-173731" y="2173288"/>
                <a:pt x="121544" y="2181225"/>
                <a:pt x="102494" y="2200275"/>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0</xdr:row>
      <xdr:rowOff>104775</xdr:rowOff>
    </xdr:from>
    <xdr:to>
      <xdr:col>4</xdr:col>
      <xdr:colOff>686011</xdr:colOff>
      <xdr:row>2</xdr:row>
      <xdr:rowOff>80920</xdr:rowOff>
    </xdr:to>
    <xdr:pic>
      <xdr:nvPicPr>
        <xdr:cNvPr id="3" name="Obrázek 2">
          <a:extLst>
            <a:ext uri="{FF2B5EF4-FFF2-40B4-BE49-F238E27FC236}">
              <a16:creationId xmlns:a16="http://schemas.microsoft.com/office/drawing/2014/main" id="{9AEE499E-5719-48EE-8742-D9B9C982BD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575" y="104775"/>
          <a:ext cx="2124286" cy="357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14</xdr:col>
      <xdr:colOff>200025</xdr:colOff>
      <xdr:row>91</xdr:row>
      <xdr:rowOff>47625</xdr:rowOff>
    </xdr:to>
    <xdr:pic>
      <xdr:nvPicPr>
        <xdr:cNvPr id="2" name="Obrázok 1" descr="undefined">
          <a:extLst>
            <a:ext uri="{FF2B5EF4-FFF2-40B4-BE49-F238E27FC236}">
              <a16:creationId xmlns:a16="http://schemas.microsoft.com/office/drawing/2014/main" id="{9D113732-F46E-4EE4-9AF3-143512A18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0"/>
          <a:ext cx="8429625" cy="842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409575</xdr:colOff>
      <xdr:row>56</xdr:row>
      <xdr:rowOff>28575</xdr:rowOff>
    </xdr:from>
    <xdr:to>
      <xdr:col>12</xdr:col>
      <xdr:colOff>581025</xdr:colOff>
      <xdr:row>60</xdr:row>
      <xdr:rowOff>66706</xdr:rowOff>
    </xdr:to>
    <xdr:sp macro="" textlink="">
      <xdr:nvSpPr>
        <xdr:cNvPr id="3" name="Voľný tvar: obrazec 2">
          <a:extLst>
            <a:ext uri="{FF2B5EF4-FFF2-40B4-BE49-F238E27FC236}">
              <a16:creationId xmlns:a16="http://schemas.microsoft.com/office/drawing/2014/main" id="{D8AACD4A-EA27-0928-1E79-E0D539909424}"/>
            </a:ext>
          </a:extLst>
        </xdr:cNvPr>
        <xdr:cNvSpPr/>
      </xdr:nvSpPr>
      <xdr:spPr>
        <a:xfrm>
          <a:off x="2543175" y="10506075"/>
          <a:ext cx="5657850" cy="800131"/>
        </a:xfrm>
        <a:custGeom>
          <a:avLst/>
          <a:gdLst>
            <a:gd name="connsiteX0" fmla="*/ 5657850 w 5657850"/>
            <a:gd name="connsiteY0" fmla="*/ 0 h 800131"/>
            <a:gd name="connsiteX1" fmla="*/ 3733800 w 5657850"/>
            <a:gd name="connsiteY1" fmla="*/ 571500 h 800131"/>
            <a:gd name="connsiteX2" fmla="*/ 1819275 w 5657850"/>
            <a:gd name="connsiteY2" fmla="*/ 800100 h 800131"/>
            <a:gd name="connsiteX3" fmla="*/ 0 w 5657850"/>
            <a:gd name="connsiteY3" fmla="*/ 609600 h 800131"/>
          </a:gdLst>
          <a:ahLst/>
          <a:cxnLst>
            <a:cxn ang="0">
              <a:pos x="connsiteX0" y="connsiteY0"/>
            </a:cxn>
            <a:cxn ang="0">
              <a:pos x="connsiteX1" y="connsiteY1"/>
            </a:cxn>
            <a:cxn ang="0">
              <a:pos x="connsiteX2" y="connsiteY2"/>
            </a:cxn>
            <a:cxn ang="0">
              <a:pos x="connsiteX3" y="connsiteY3"/>
            </a:cxn>
          </a:cxnLst>
          <a:rect l="l" t="t" r="r" b="b"/>
          <a:pathLst>
            <a:path w="5657850" h="800131">
              <a:moveTo>
                <a:pt x="5657850" y="0"/>
              </a:moveTo>
              <a:cubicBezTo>
                <a:pt x="5015706" y="219075"/>
                <a:pt x="4373562" y="438150"/>
                <a:pt x="3733800" y="571500"/>
              </a:cubicBezTo>
              <a:cubicBezTo>
                <a:pt x="3094038" y="704850"/>
                <a:pt x="2441575" y="793750"/>
                <a:pt x="1819275" y="800100"/>
              </a:cubicBezTo>
              <a:cubicBezTo>
                <a:pt x="1196975" y="806450"/>
                <a:pt x="41275" y="-139700"/>
                <a:pt x="0" y="60960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ln w="38100">
              <a:solidFill>
                <a:schemeClr val="tx1"/>
              </a:solidFill>
            </a:ln>
          </a:endParaRPr>
        </a:p>
      </xdr:txBody>
    </xdr:sp>
    <xdr:clientData/>
  </xdr:twoCellAnchor>
  <xdr:twoCellAnchor>
    <xdr:from>
      <xdr:col>4</xdr:col>
      <xdr:colOff>154681</xdr:colOff>
      <xdr:row>60</xdr:row>
      <xdr:rowOff>9525</xdr:rowOff>
    </xdr:from>
    <xdr:to>
      <xdr:col>13</xdr:col>
      <xdr:colOff>200025</xdr:colOff>
      <xdr:row>71</xdr:row>
      <xdr:rowOff>114300</xdr:rowOff>
    </xdr:to>
    <xdr:sp macro="" textlink="">
      <xdr:nvSpPr>
        <xdr:cNvPr id="4" name="Voľný tvar: obrazec 3">
          <a:extLst>
            <a:ext uri="{FF2B5EF4-FFF2-40B4-BE49-F238E27FC236}">
              <a16:creationId xmlns:a16="http://schemas.microsoft.com/office/drawing/2014/main" id="{D351ACC4-138C-CF56-1AB0-C5CA66173416}"/>
            </a:ext>
          </a:extLst>
        </xdr:cNvPr>
        <xdr:cNvSpPr/>
      </xdr:nvSpPr>
      <xdr:spPr>
        <a:xfrm>
          <a:off x="2897881" y="11249025"/>
          <a:ext cx="5531744" cy="2200275"/>
        </a:xfrm>
        <a:custGeom>
          <a:avLst/>
          <a:gdLst>
            <a:gd name="connsiteX0" fmla="*/ 5531744 w 5531744"/>
            <a:gd name="connsiteY0" fmla="*/ 0 h 2200275"/>
            <a:gd name="connsiteX1" fmla="*/ 3998219 w 5531744"/>
            <a:gd name="connsiteY1" fmla="*/ 685800 h 2200275"/>
            <a:gd name="connsiteX2" fmla="*/ 2102744 w 5531744"/>
            <a:gd name="connsiteY2" fmla="*/ 1962150 h 2200275"/>
            <a:gd name="connsiteX3" fmla="*/ 159644 w 5531744"/>
            <a:gd name="connsiteY3" fmla="*/ 2133600 h 2200275"/>
            <a:gd name="connsiteX4" fmla="*/ 102494 w 5531744"/>
            <a:gd name="connsiteY4" fmla="*/ 2200275 h 22002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31744" h="2200275">
              <a:moveTo>
                <a:pt x="5531744" y="0"/>
              </a:moveTo>
              <a:cubicBezTo>
                <a:pt x="5050731" y="179387"/>
                <a:pt x="4569719" y="358775"/>
                <a:pt x="3998219" y="685800"/>
              </a:cubicBezTo>
              <a:cubicBezTo>
                <a:pt x="3426719" y="1012825"/>
                <a:pt x="2742506" y="1720850"/>
                <a:pt x="2102744" y="1962150"/>
              </a:cubicBezTo>
              <a:cubicBezTo>
                <a:pt x="1462982" y="2203450"/>
                <a:pt x="493019" y="2093912"/>
                <a:pt x="159644" y="2133600"/>
              </a:cubicBezTo>
              <a:cubicBezTo>
                <a:pt x="-173731" y="2173288"/>
                <a:pt x="121544" y="2181225"/>
                <a:pt x="102494" y="2200275"/>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D13C-8417-48F9-9DD3-C7B82EFB4024}">
  <dimension ref="A1:AJ214"/>
  <sheetViews>
    <sheetView showGridLines="0" zoomScale="70" zoomScaleNormal="70" workbookViewId="0">
      <pane xSplit="2" ySplit="7" topLeftCell="E8" activePane="bottomRight" state="frozen"/>
      <selection pane="topRight" activeCell="C1" sqref="C1"/>
      <selection pane="bottomLeft" activeCell="A8" sqref="A8"/>
      <selection pane="bottomRight" activeCell="W204" sqref="W204"/>
    </sheetView>
  </sheetViews>
  <sheetFormatPr defaultRowHeight="15" x14ac:dyDescent="0.25"/>
  <cols>
    <col min="2" max="2" width="13.7109375" customWidth="1"/>
    <col min="22" max="22" width="13" customWidth="1"/>
    <col min="27" max="27" width="14.140625" bestFit="1" customWidth="1"/>
  </cols>
  <sheetData>
    <row r="1" spans="2:36" x14ac:dyDescent="0.25">
      <c r="B1" s="6"/>
    </row>
    <row r="2" spans="2:36" x14ac:dyDescent="0.25">
      <c r="B2" s="10"/>
      <c r="C2" s="11" t="s">
        <v>156</v>
      </c>
      <c r="D2" s="12">
        <f>D3*1850</f>
        <v>740</v>
      </c>
      <c r="E2" s="12">
        <f t="shared" ref="E2:AJ2" si="0">E3*1850</f>
        <v>1480</v>
      </c>
      <c r="F2" s="12">
        <f t="shared" si="0"/>
        <v>2220</v>
      </c>
      <c r="G2" s="12">
        <f t="shared" si="0"/>
        <v>2960</v>
      </c>
      <c r="H2" s="12">
        <f t="shared" si="0"/>
        <v>3700</v>
      </c>
      <c r="I2" s="12">
        <f t="shared" si="0"/>
        <v>4440</v>
      </c>
      <c r="J2" s="12">
        <f t="shared" si="0"/>
        <v>5180</v>
      </c>
      <c r="K2" s="12">
        <f t="shared" si="0"/>
        <v>5920</v>
      </c>
      <c r="L2" s="12">
        <f t="shared" si="0"/>
        <v>6660</v>
      </c>
      <c r="M2" s="12">
        <f t="shared" si="0"/>
        <v>7400</v>
      </c>
      <c r="N2" s="12">
        <f t="shared" si="0"/>
        <v>8140.0000000000009</v>
      </c>
      <c r="O2" s="12">
        <f t="shared" si="0"/>
        <v>8880</v>
      </c>
      <c r="P2" s="12">
        <f t="shared" si="0"/>
        <v>9620</v>
      </c>
      <c r="Q2" s="12">
        <f t="shared" si="0"/>
        <v>10360</v>
      </c>
      <c r="R2" s="12">
        <f t="shared" si="0"/>
        <v>11100</v>
      </c>
      <c r="S2" s="12">
        <f t="shared" si="0"/>
        <v>11840</v>
      </c>
      <c r="T2" s="12">
        <f t="shared" si="0"/>
        <v>12580</v>
      </c>
      <c r="U2" s="12">
        <f t="shared" si="0"/>
        <v>13320</v>
      </c>
      <c r="V2" s="12">
        <f t="shared" si="0"/>
        <v>14060</v>
      </c>
      <c r="W2" s="12">
        <f t="shared" si="0"/>
        <v>14800</v>
      </c>
      <c r="X2" s="12">
        <f t="shared" si="0"/>
        <v>15540</v>
      </c>
      <c r="Y2" s="12">
        <f t="shared" si="0"/>
        <v>16280.000000000002</v>
      </c>
      <c r="Z2" s="12">
        <f t="shared" si="0"/>
        <v>17020</v>
      </c>
      <c r="AA2" s="12">
        <f t="shared" si="0"/>
        <v>17760</v>
      </c>
      <c r="AB2" s="12">
        <f t="shared" si="0"/>
        <v>18500</v>
      </c>
      <c r="AC2" s="12">
        <f t="shared" si="0"/>
        <v>19240</v>
      </c>
      <c r="AD2" s="12">
        <f t="shared" si="0"/>
        <v>19980</v>
      </c>
      <c r="AE2" s="12">
        <f t="shared" si="0"/>
        <v>20720</v>
      </c>
      <c r="AF2" s="12">
        <f t="shared" si="0"/>
        <v>21460</v>
      </c>
      <c r="AG2" s="12">
        <f t="shared" si="0"/>
        <v>22200</v>
      </c>
      <c r="AH2" s="12">
        <f t="shared" si="0"/>
        <v>22940</v>
      </c>
      <c r="AI2" s="12">
        <f t="shared" si="0"/>
        <v>23680</v>
      </c>
      <c r="AJ2" s="12">
        <f t="shared" si="0"/>
        <v>24420</v>
      </c>
    </row>
    <row r="3" spans="2:36" x14ac:dyDescent="0.25">
      <c r="B3" s="10"/>
      <c r="C3" s="11" t="s">
        <v>157</v>
      </c>
      <c r="D3" s="12">
        <v>0.4</v>
      </c>
      <c r="E3" s="12">
        <v>0.8</v>
      </c>
      <c r="F3" s="12">
        <v>1.2</v>
      </c>
      <c r="G3" s="12">
        <v>1.6</v>
      </c>
      <c r="H3" s="12">
        <v>2</v>
      </c>
      <c r="I3" s="12">
        <v>2.4</v>
      </c>
      <c r="J3" s="12">
        <v>2.8</v>
      </c>
      <c r="K3" s="12">
        <v>3.2</v>
      </c>
      <c r="L3" s="12">
        <v>3.6</v>
      </c>
      <c r="M3" s="12">
        <v>4</v>
      </c>
      <c r="N3" s="12">
        <v>4.4000000000000004</v>
      </c>
      <c r="O3" s="12">
        <v>4.8</v>
      </c>
      <c r="P3" s="12">
        <v>5.2</v>
      </c>
      <c r="Q3" s="12">
        <v>5.6</v>
      </c>
      <c r="R3" s="12">
        <v>6</v>
      </c>
      <c r="S3" s="12">
        <v>6.4</v>
      </c>
      <c r="T3" s="12">
        <v>6.8</v>
      </c>
      <c r="U3" s="12">
        <v>7.2</v>
      </c>
      <c r="V3" s="12">
        <v>7.6</v>
      </c>
      <c r="W3" s="12">
        <v>8</v>
      </c>
      <c r="X3" s="12">
        <v>8.4</v>
      </c>
      <c r="Y3" s="12">
        <v>8.8000000000000007</v>
      </c>
      <c r="Z3" s="12">
        <v>9.1999999999999993</v>
      </c>
      <c r="AA3" s="12">
        <v>9.6</v>
      </c>
      <c r="AB3" s="12">
        <v>10</v>
      </c>
      <c r="AC3" s="12">
        <v>10.4</v>
      </c>
      <c r="AD3" s="12">
        <v>10.8</v>
      </c>
      <c r="AE3" s="12">
        <v>11.2</v>
      </c>
      <c r="AF3" s="12">
        <v>11.6</v>
      </c>
      <c r="AG3" s="12">
        <v>12</v>
      </c>
      <c r="AH3" s="12">
        <v>12.4</v>
      </c>
      <c r="AI3" s="12">
        <v>12.8</v>
      </c>
      <c r="AJ3" s="12">
        <v>13.2</v>
      </c>
    </row>
    <row r="4" spans="2:36" x14ac:dyDescent="0.25">
      <c r="C4" s="11" t="s">
        <v>158</v>
      </c>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2">
        <v>32</v>
      </c>
      <c r="AJ4" s="12">
        <v>33</v>
      </c>
    </row>
    <row r="5" spans="2:36" x14ac:dyDescent="0.25">
      <c r="C5" s="13" t="s">
        <v>138</v>
      </c>
      <c r="D5" s="14">
        <v>0.19</v>
      </c>
      <c r="E5" s="14">
        <v>0.24</v>
      </c>
      <c r="F5" s="14">
        <v>0.28500000000000003</v>
      </c>
      <c r="G5" s="14">
        <v>0.32250000000000001</v>
      </c>
      <c r="H5" s="14">
        <v>0.3735</v>
      </c>
      <c r="I5" s="14">
        <v>0.40149999999999997</v>
      </c>
      <c r="J5" s="14">
        <v>0.42849999999999999</v>
      </c>
      <c r="K5" s="14">
        <v>0.45550000000000002</v>
      </c>
      <c r="L5" s="14">
        <v>0.47850000000000004</v>
      </c>
      <c r="M5" s="14">
        <v>0.504</v>
      </c>
      <c r="N5" s="14">
        <v>0.53500000000000003</v>
      </c>
      <c r="O5" s="14">
        <v>0.5625</v>
      </c>
      <c r="P5" s="14">
        <v>0.59099999999999997</v>
      </c>
      <c r="Q5" s="14">
        <v>0.61749999999999994</v>
      </c>
      <c r="R5" s="14">
        <v>0.63900000000000001</v>
      </c>
      <c r="S5" s="14">
        <v>0.66999999999999993</v>
      </c>
      <c r="T5" s="14">
        <v>0.69850000000000001</v>
      </c>
      <c r="U5" s="14">
        <v>0.72750000000000004</v>
      </c>
      <c r="V5" s="14">
        <v>0.75249999999999995</v>
      </c>
      <c r="W5" s="14">
        <v>0.76750000000000007</v>
      </c>
      <c r="X5" s="14">
        <v>0.79749999999999999</v>
      </c>
      <c r="Y5" s="14">
        <v>0.81499999999999995</v>
      </c>
      <c r="Z5" s="14">
        <v>0.83600000000000008</v>
      </c>
      <c r="AA5" s="14">
        <v>0.85399999999999998</v>
      </c>
      <c r="AB5" s="14">
        <v>0.88</v>
      </c>
      <c r="AC5" s="14">
        <v>0.9</v>
      </c>
      <c r="AD5" s="14">
        <v>0.92500000000000004</v>
      </c>
      <c r="AE5" s="14">
        <v>0.94500000000000006</v>
      </c>
      <c r="AF5" s="14">
        <v>0.96249999999999991</v>
      </c>
      <c r="AG5" s="14">
        <v>0.97499999999999998</v>
      </c>
      <c r="AH5" s="14">
        <v>0.98750000000000004</v>
      </c>
      <c r="AI5" s="14">
        <v>1</v>
      </c>
      <c r="AJ5" s="14">
        <v>1</v>
      </c>
    </row>
    <row r="6" spans="2:36" x14ac:dyDescent="0.25">
      <c r="C6" s="13" t="s">
        <v>139</v>
      </c>
      <c r="D6" s="14">
        <v>0.19800000000000001</v>
      </c>
      <c r="E6" s="14">
        <v>0.26</v>
      </c>
      <c r="F6" s="14">
        <v>0.30000000000000004</v>
      </c>
      <c r="G6" s="14">
        <v>0.33699999999999997</v>
      </c>
      <c r="H6" s="14">
        <v>0.375</v>
      </c>
      <c r="I6" s="14">
        <v>0.4</v>
      </c>
      <c r="J6" s="14">
        <v>0.43500000000000005</v>
      </c>
      <c r="K6" s="14">
        <v>0.46000000000000008</v>
      </c>
      <c r="L6" s="14">
        <v>0.48499999999999999</v>
      </c>
      <c r="M6" s="14">
        <v>0.52</v>
      </c>
      <c r="N6" s="14">
        <v>0.54500000000000004</v>
      </c>
      <c r="O6" s="14">
        <v>0.57500000000000007</v>
      </c>
      <c r="P6" s="14">
        <v>0.60500000000000009</v>
      </c>
      <c r="Q6" s="14">
        <v>0.63500000000000001</v>
      </c>
      <c r="R6" s="14">
        <v>0.65500000000000003</v>
      </c>
      <c r="S6" s="14">
        <v>0.68500000000000005</v>
      </c>
      <c r="T6" s="14">
        <v>0.71000000000000008</v>
      </c>
      <c r="U6" s="14">
        <v>0.7400000000000001</v>
      </c>
      <c r="V6" s="14">
        <v>0.75800000000000001</v>
      </c>
      <c r="W6" s="14">
        <v>0.76500000000000001</v>
      </c>
      <c r="X6" s="14">
        <v>0.80500000000000005</v>
      </c>
      <c r="Y6" s="14">
        <v>0.82500000000000007</v>
      </c>
      <c r="Z6" s="14">
        <v>0.84500000000000008</v>
      </c>
      <c r="AA6" s="14">
        <v>0.86299999999999999</v>
      </c>
      <c r="AB6" s="14">
        <v>0.89500000000000002</v>
      </c>
      <c r="AC6" s="14">
        <v>0.91500000000000004</v>
      </c>
      <c r="AD6" s="14">
        <v>0.93500000000000005</v>
      </c>
      <c r="AE6" s="14">
        <v>0.95000000000000007</v>
      </c>
      <c r="AF6" s="14">
        <v>0.97500000000000009</v>
      </c>
      <c r="AG6" s="14">
        <v>0.995</v>
      </c>
      <c r="AH6" s="14">
        <v>1</v>
      </c>
      <c r="AI6" s="14">
        <v>1</v>
      </c>
      <c r="AJ6" s="14">
        <v>1</v>
      </c>
    </row>
    <row r="7" spans="2:36" ht="15.75" thickBot="1" x14ac:dyDescent="0.3">
      <c r="B7" s="1" t="s">
        <v>153</v>
      </c>
      <c r="C7" s="17" t="s">
        <v>154</v>
      </c>
      <c r="D7" s="18" t="s">
        <v>155</v>
      </c>
      <c r="E7" s="18" t="s">
        <v>155</v>
      </c>
      <c r="F7" s="18" t="s">
        <v>155</v>
      </c>
      <c r="G7" s="18" t="s">
        <v>155</v>
      </c>
      <c r="H7" s="18" t="s">
        <v>155</v>
      </c>
      <c r="I7" s="18" t="s">
        <v>155</v>
      </c>
      <c r="J7" s="18" t="s">
        <v>155</v>
      </c>
      <c r="K7" s="18" t="s">
        <v>155</v>
      </c>
      <c r="L7" s="18" t="s">
        <v>155</v>
      </c>
      <c r="M7" s="18" t="s">
        <v>155</v>
      </c>
      <c r="N7" s="18" t="s">
        <v>155</v>
      </c>
      <c r="O7" s="18" t="s">
        <v>155</v>
      </c>
      <c r="P7" s="18" t="s">
        <v>155</v>
      </c>
      <c r="Q7" s="18" t="s">
        <v>155</v>
      </c>
      <c r="R7" s="18" t="s">
        <v>155</v>
      </c>
      <c r="S7" s="18" t="s">
        <v>155</v>
      </c>
      <c r="T7" s="18" t="s">
        <v>155</v>
      </c>
      <c r="U7" s="18" t="s">
        <v>155</v>
      </c>
      <c r="V7" s="18" t="s">
        <v>155</v>
      </c>
      <c r="W7" s="18" t="s">
        <v>155</v>
      </c>
      <c r="X7" s="18" t="s">
        <v>155</v>
      </c>
      <c r="Y7" s="18" t="s">
        <v>155</v>
      </c>
      <c r="Z7" s="18" t="s">
        <v>155</v>
      </c>
      <c r="AA7" s="18" t="s">
        <v>155</v>
      </c>
      <c r="AB7" s="18" t="s">
        <v>155</v>
      </c>
      <c r="AC7" s="18" t="s">
        <v>155</v>
      </c>
      <c r="AD7" s="18" t="s">
        <v>155</v>
      </c>
      <c r="AE7" s="18" t="s">
        <v>155</v>
      </c>
      <c r="AF7" s="18" t="s">
        <v>155</v>
      </c>
      <c r="AG7" s="18" t="s">
        <v>155</v>
      </c>
      <c r="AH7" s="18" t="s">
        <v>155</v>
      </c>
      <c r="AI7" s="18" t="s">
        <v>155</v>
      </c>
      <c r="AJ7" s="18" t="s">
        <v>154</v>
      </c>
    </row>
    <row r="8" spans="2:36" x14ac:dyDescent="0.25">
      <c r="B8" s="15" t="s">
        <v>2</v>
      </c>
      <c r="C8" s="19">
        <v>13.05</v>
      </c>
      <c r="D8" s="20">
        <f>ROUND(D$5*$C8,2)</f>
        <v>2.48</v>
      </c>
      <c r="E8" s="20">
        <f t="shared" ref="E8:AJ15" si="1">ROUND(E$5*$C8,2)</f>
        <v>3.13</v>
      </c>
      <c r="F8" s="20">
        <f t="shared" si="1"/>
        <v>3.72</v>
      </c>
      <c r="G8" s="20">
        <f t="shared" si="1"/>
        <v>4.21</v>
      </c>
      <c r="H8" s="20">
        <f t="shared" si="1"/>
        <v>4.87</v>
      </c>
      <c r="I8" s="20">
        <f t="shared" si="1"/>
        <v>5.24</v>
      </c>
      <c r="J8" s="20">
        <f t="shared" si="1"/>
        <v>5.59</v>
      </c>
      <c r="K8" s="20">
        <f t="shared" si="1"/>
        <v>5.94</v>
      </c>
      <c r="L8" s="20">
        <f t="shared" si="1"/>
        <v>6.24</v>
      </c>
      <c r="M8" s="20">
        <f t="shared" si="1"/>
        <v>6.58</v>
      </c>
      <c r="N8" s="20">
        <f t="shared" si="1"/>
        <v>6.98</v>
      </c>
      <c r="O8" s="20">
        <f t="shared" si="1"/>
        <v>7.34</v>
      </c>
      <c r="P8" s="20">
        <f t="shared" si="1"/>
        <v>7.71</v>
      </c>
      <c r="Q8" s="20">
        <f t="shared" si="1"/>
        <v>8.06</v>
      </c>
      <c r="R8" s="20">
        <f t="shared" si="1"/>
        <v>8.34</v>
      </c>
      <c r="S8" s="20">
        <f t="shared" si="1"/>
        <v>8.74</v>
      </c>
      <c r="T8" s="20">
        <f t="shared" si="1"/>
        <v>9.1199999999999992</v>
      </c>
      <c r="U8" s="20">
        <f t="shared" si="1"/>
        <v>9.49</v>
      </c>
      <c r="V8" s="20">
        <f t="shared" si="1"/>
        <v>9.82</v>
      </c>
      <c r="W8" s="20">
        <f t="shared" si="1"/>
        <v>10.02</v>
      </c>
      <c r="X8" s="20">
        <f t="shared" si="1"/>
        <v>10.41</v>
      </c>
      <c r="Y8" s="20">
        <f t="shared" si="1"/>
        <v>10.64</v>
      </c>
      <c r="Z8" s="20">
        <f t="shared" si="1"/>
        <v>10.91</v>
      </c>
      <c r="AA8" s="20">
        <f t="shared" si="1"/>
        <v>11.14</v>
      </c>
      <c r="AB8" s="20">
        <f t="shared" si="1"/>
        <v>11.48</v>
      </c>
      <c r="AC8" s="20">
        <f t="shared" si="1"/>
        <v>11.75</v>
      </c>
      <c r="AD8" s="20">
        <f t="shared" si="1"/>
        <v>12.07</v>
      </c>
      <c r="AE8" s="20">
        <f t="shared" si="1"/>
        <v>12.33</v>
      </c>
      <c r="AF8" s="20">
        <f t="shared" si="1"/>
        <v>12.56</v>
      </c>
      <c r="AG8" s="20">
        <f t="shared" si="1"/>
        <v>12.72</v>
      </c>
      <c r="AH8" s="20">
        <f t="shared" si="1"/>
        <v>12.89</v>
      </c>
      <c r="AI8" s="20">
        <f t="shared" si="1"/>
        <v>13.05</v>
      </c>
      <c r="AJ8" s="21">
        <f t="shared" si="1"/>
        <v>13.05</v>
      </c>
    </row>
    <row r="9" spans="2:36" x14ac:dyDescent="0.25">
      <c r="B9" s="15" t="s">
        <v>3</v>
      </c>
      <c r="C9" s="22">
        <v>5.95</v>
      </c>
      <c r="D9" s="4">
        <f t="shared" ref="D9:S38" si="2">ROUND(D$5*$C9,2)</f>
        <v>1.1299999999999999</v>
      </c>
      <c r="E9" s="4">
        <f t="shared" si="1"/>
        <v>1.43</v>
      </c>
      <c r="F9" s="4">
        <f t="shared" si="1"/>
        <v>1.7</v>
      </c>
      <c r="G9" s="4">
        <f t="shared" si="1"/>
        <v>1.92</v>
      </c>
      <c r="H9" s="4">
        <f t="shared" si="1"/>
        <v>2.2200000000000002</v>
      </c>
      <c r="I9" s="4">
        <f t="shared" si="1"/>
        <v>2.39</v>
      </c>
      <c r="J9" s="4">
        <f t="shared" si="1"/>
        <v>2.5499999999999998</v>
      </c>
      <c r="K9" s="4">
        <f t="shared" si="1"/>
        <v>2.71</v>
      </c>
      <c r="L9" s="4">
        <f t="shared" si="1"/>
        <v>2.85</v>
      </c>
      <c r="M9" s="4">
        <f t="shared" si="1"/>
        <v>3</v>
      </c>
      <c r="N9" s="4">
        <f t="shared" si="1"/>
        <v>3.18</v>
      </c>
      <c r="O9" s="4">
        <f t="shared" si="1"/>
        <v>3.35</v>
      </c>
      <c r="P9" s="4">
        <f t="shared" si="1"/>
        <v>3.52</v>
      </c>
      <c r="Q9" s="4">
        <f t="shared" si="1"/>
        <v>3.67</v>
      </c>
      <c r="R9" s="4">
        <f t="shared" si="1"/>
        <v>3.8</v>
      </c>
      <c r="S9" s="4">
        <f t="shared" si="1"/>
        <v>3.99</v>
      </c>
      <c r="T9" s="4">
        <f t="shared" si="1"/>
        <v>4.16</v>
      </c>
      <c r="U9" s="4">
        <f t="shared" si="1"/>
        <v>4.33</v>
      </c>
      <c r="V9" s="4">
        <f t="shared" si="1"/>
        <v>4.4800000000000004</v>
      </c>
      <c r="W9" s="4">
        <f t="shared" si="1"/>
        <v>4.57</v>
      </c>
      <c r="X9" s="4">
        <f t="shared" si="1"/>
        <v>4.75</v>
      </c>
      <c r="Y9" s="4">
        <f t="shared" si="1"/>
        <v>4.8499999999999996</v>
      </c>
      <c r="Z9" s="4">
        <f t="shared" si="1"/>
        <v>4.97</v>
      </c>
      <c r="AA9" s="4">
        <f t="shared" si="1"/>
        <v>5.08</v>
      </c>
      <c r="AB9" s="4">
        <f t="shared" si="1"/>
        <v>5.24</v>
      </c>
      <c r="AC9" s="4">
        <f t="shared" si="1"/>
        <v>5.36</v>
      </c>
      <c r="AD9" s="4">
        <f t="shared" si="1"/>
        <v>5.5</v>
      </c>
      <c r="AE9" s="4">
        <f t="shared" si="1"/>
        <v>5.62</v>
      </c>
      <c r="AF9" s="4">
        <f t="shared" si="1"/>
        <v>5.73</v>
      </c>
      <c r="AG9" s="4">
        <f t="shared" si="1"/>
        <v>5.8</v>
      </c>
      <c r="AH9" s="4">
        <f t="shared" si="1"/>
        <v>5.88</v>
      </c>
      <c r="AI9" s="4">
        <f t="shared" si="1"/>
        <v>5.95</v>
      </c>
      <c r="AJ9" s="23">
        <f t="shared" si="1"/>
        <v>5.95</v>
      </c>
    </row>
    <row r="10" spans="2:36" x14ac:dyDescent="0.25">
      <c r="B10" s="15" t="s">
        <v>4</v>
      </c>
      <c r="C10" s="22">
        <v>18.84</v>
      </c>
      <c r="D10" s="4">
        <f t="shared" si="2"/>
        <v>3.58</v>
      </c>
      <c r="E10" s="4">
        <f t="shared" si="1"/>
        <v>4.5199999999999996</v>
      </c>
      <c r="F10" s="4">
        <f t="shared" si="1"/>
        <v>5.37</v>
      </c>
      <c r="G10" s="4">
        <f t="shared" si="1"/>
        <v>6.08</v>
      </c>
      <c r="H10" s="4">
        <f t="shared" si="1"/>
        <v>7.04</v>
      </c>
      <c r="I10" s="4">
        <f t="shared" si="1"/>
        <v>7.56</v>
      </c>
      <c r="J10" s="4">
        <f t="shared" si="1"/>
        <v>8.07</v>
      </c>
      <c r="K10" s="4">
        <f t="shared" si="1"/>
        <v>8.58</v>
      </c>
      <c r="L10" s="4">
        <f t="shared" si="1"/>
        <v>9.01</v>
      </c>
      <c r="M10" s="4">
        <f t="shared" si="1"/>
        <v>9.5</v>
      </c>
      <c r="N10" s="4">
        <f t="shared" si="1"/>
        <v>10.08</v>
      </c>
      <c r="O10" s="4">
        <f t="shared" si="1"/>
        <v>10.6</v>
      </c>
      <c r="P10" s="4">
        <f t="shared" si="1"/>
        <v>11.13</v>
      </c>
      <c r="Q10" s="4">
        <f t="shared" si="1"/>
        <v>11.63</v>
      </c>
      <c r="R10" s="4">
        <f t="shared" si="1"/>
        <v>12.04</v>
      </c>
      <c r="S10" s="4">
        <f t="shared" si="1"/>
        <v>12.62</v>
      </c>
      <c r="T10" s="4">
        <f t="shared" si="1"/>
        <v>13.16</v>
      </c>
      <c r="U10" s="4">
        <f t="shared" si="1"/>
        <v>13.71</v>
      </c>
      <c r="V10" s="4">
        <f t="shared" si="1"/>
        <v>14.18</v>
      </c>
      <c r="W10" s="4">
        <f t="shared" si="1"/>
        <v>14.46</v>
      </c>
      <c r="X10" s="4">
        <f t="shared" si="1"/>
        <v>15.02</v>
      </c>
      <c r="Y10" s="4">
        <f t="shared" si="1"/>
        <v>15.35</v>
      </c>
      <c r="Z10" s="4">
        <f t="shared" si="1"/>
        <v>15.75</v>
      </c>
      <c r="AA10" s="4">
        <f t="shared" si="1"/>
        <v>16.09</v>
      </c>
      <c r="AB10" s="4">
        <f t="shared" si="1"/>
        <v>16.579999999999998</v>
      </c>
      <c r="AC10" s="4">
        <f t="shared" si="1"/>
        <v>16.96</v>
      </c>
      <c r="AD10" s="4">
        <f t="shared" si="1"/>
        <v>17.43</v>
      </c>
      <c r="AE10" s="4">
        <f t="shared" si="1"/>
        <v>17.8</v>
      </c>
      <c r="AF10" s="4">
        <f t="shared" si="1"/>
        <v>18.13</v>
      </c>
      <c r="AG10" s="4">
        <f t="shared" si="1"/>
        <v>18.37</v>
      </c>
      <c r="AH10" s="4">
        <f t="shared" si="1"/>
        <v>18.600000000000001</v>
      </c>
      <c r="AI10" s="4">
        <f t="shared" si="1"/>
        <v>18.84</v>
      </c>
      <c r="AJ10" s="23">
        <f t="shared" si="1"/>
        <v>18.84</v>
      </c>
    </row>
    <row r="11" spans="2:36" x14ac:dyDescent="0.25">
      <c r="B11" s="15" t="s">
        <v>5</v>
      </c>
      <c r="C11" s="22">
        <v>32.31</v>
      </c>
      <c r="D11" s="4">
        <f t="shared" si="2"/>
        <v>6.14</v>
      </c>
      <c r="E11" s="4">
        <f t="shared" si="1"/>
        <v>7.75</v>
      </c>
      <c r="F11" s="4">
        <f t="shared" si="1"/>
        <v>9.2100000000000009</v>
      </c>
      <c r="G11" s="4">
        <f t="shared" si="1"/>
        <v>10.42</v>
      </c>
      <c r="H11" s="4">
        <f t="shared" si="1"/>
        <v>12.07</v>
      </c>
      <c r="I11" s="4">
        <f t="shared" si="1"/>
        <v>12.97</v>
      </c>
      <c r="J11" s="4">
        <f t="shared" si="1"/>
        <v>13.84</v>
      </c>
      <c r="K11" s="4">
        <f t="shared" si="1"/>
        <v>14.72</v>
      </c>
      <c r="L11" s="4">
        <f t="shared" si="1"/>
        <v>15.46</v>
      </c>
      <c r="M11" s="4">
        <f t="shared" si="1"/>
        <v>16.28</v>
      </c>
      <c r="N11" s="4">
        <f t="shared" si="1"/>
        <v>17.29</v>
      </c>
      <c r="O11" s="4">
        <f t="shared" si="1"/>
        <v>18.170000000000002</v>
      </c>
      <c r="P11" s="4">
        <f t="shared" si="1"/>
        <v>19.100000000000001</v>
      </c>
      <c r="Q11" s="4">
        <f t="shared" si="1"/>
        <v>19.95</v>
      </c>
      <c r="R11" s="4">
        <f t="shared" si="1"/>
        <v>20.65</v>
      </c>
      <c r="S11" s="4">
        <f t="shared" si="1"/>
        <v>21.65</v>
      </c>
      <c r="T11" s="4">
        <f t="shared" si="1"/>
        <v>22.57</v>
      </c>
      <c r="U11" s="4">
        <f t="shared" si="1"/>
        <v>23.51</v>
      </c>
      <c r="V11" s="4">
        <f t="shared" si="1"/>
        <v>24.31</v>
      </c>
      <c r="W11" s="4">
        <f t="shared" si="1"/>
        <v>24.8</v>
      </c>
      <c r="X11" s="4">
        <f t="shared" si="1"/>
        <v>25.77</v>
      </c>
      <c r="Y11" s="4">
        <f t="shared" si="1"/>
        <v>26.33</v>
      </c>
      <c r="Z11" s="4">
        <f t="shared" si="1"/>
        <v>27.01</v>
      </c>
      <c r="AA11" s="4">
        <f t="shared" si="1"/>
        <v>27.59</v>
      </c>
      <c r="AB11" s="4">
        <f t="shared" si="1"/>
        <v>28.43</v>
      </c>
      <c r="AC11" s="4">
        <f t="shared" si="1"/>
        <v>29.08</v>
      </c>
      <c r="AD11" s="4">
        <f t="shared" si="1"/>
        <v>29.89</v>
      </c>
      <c r="AE11" s="4">
        <f t="shared" si="1"/>
        <v>30.53</v>
      </c>
      <c r="AF11" s="4">
        <f t="shared" si="1"/>
        <v>31.1</v>
      </c>
      <c r="AG11" s="4">
        <f t="shared" si="1"/>
        <v>31.5</v>
      </c>
      <c r="AH11" s="4">
        <f t="shared" si="1"/>
        <v>31.91</v>
      </c>
      <c r="AI11" s="4">
        <f t="shared" si="1"/>
        <v>32.31</v>
      </c>
      <c r="AJ11" s="23">
        <f t="shared" si="1"/>
        <v>32.31</v>
      </c>
    </row>
    <row r="12" spans="2:36" x14ac:dyDescent="0.25">
      <c r="B12" s="15" t="s">
        <v>6</v>
      </c>
      <c r="C12" s="22">
        <v>37.51</v>
      </c>
      <c r="D12" s="4">
        <f t="shared" si="2"/>
        <v>7.13</v>
      </c>
      <c r="E12" s="4">
        <f t="shared" si="1"/>
        <v>9</v>
      </c>
      <c r="F12" s="4">
        <f t="shared" si="1"/>
        <v>10.69</v>
      </c>
      <c r="G12" s="4">
        <f t="shared" si="1"/>
        <v>12.1</v>
      </c>
      <c r="H12" s="4">
        <f t="shared" si="1"/>
        <v>14.01</v>
      </c>
      <c r="I12" s="4">
        <f t="shared" si="1"/>
        <v>15.06</v>
      </c>
      <c r="J12" s="4">
        <f t="shared" si="1"/>
        <v>16.07</v>
      </c>
      <c r="K12" s="4">
        <f t="shared" si="1"/>
        <v>17.09</v>
      </c>
      <c r="L12" s="4">
        <f t="shared" si="1"/>
        <v>17.95</v>
      </c>
      <c r="M12" s="4">
        <f t="shared" si="1"/>
        <v>18.91</v>
      </c>
      <c r="N12" s="4">
        <f t="shared" si="1"/>
        <v>20.07</v>
      </c>
      <c r="O12" s="4">
        <f t="shared" si="1"/>
        <v>21.1</v>
      </c>
      <c r="P12" s="4">
        <f t="shared" si="1"/>
        <v>22.17</v>
      </c>
      <c r="Q12" s="4">
        <f t="shared" si="1"/>
        <v>23.16</v>
      </c>
      <c r="R12" s="4">
        <f t="shared" si="1"/>
        <v>23.97</v>
      </c>
      <c r="S12" s="4">
        <f t="shared" si="1"/>
        <v>25.13</v>
      </c>
      <c r="T12" s="4">
        <f t="shared" si="1"/>
        <v>26.2</v>
      </c>
      <c r="U12" s="4">
        <f t="shared" si="1"/>
        <v>27.29</v>
      </c>
      <c r="V12" s="4">
        <f t="shared" si="1"/>
        <v>28.23</v>
      </c>
      <c r="W12" s="4">
        <f t="shared" si="1"/>
        <v>28.79</v>
      </c>
      <c r="X12" s="4">
        <f t="shared" si="1"/>
        <v>29.91</v>
      </c>
      <c r="Y12" s="4">
        <f t="shared" si="1"/>
        <v>30.57</v>
      </c>
      <c r="Z12" s="4">
        <f t="shared" si="1"/>
        <v>31.36</v>
      </c>
      <c r="AA12" s="4">
        <f t="shared" si="1"/>
        <v>32.03</v>
      </c>
      <c r="AB12" s="4">
        <f t="shared" si="1"/>
        <v>33.01</v>
      </c>
      <c r="AC12" s="4">
        <f t="shared" si="1"/>
        <v>33.76</v>
      </c>
      <c r="AD12" s="4">
        <f t="shared" si="1"/>
        <v>34.700000000000003</v>
      </c>
      <c r="AE12" s="4">
        <f t="shared" si="1"/>
        <v>35.450000000000003</v>
      </c>
      <c r="AF12" s="4">
        <f t="shared" si="1"/>
        <v>36.1</v>
      </c>
      <c r="AG12" s="4">
        <f t="shared" si="1"/>
        <v>36.57</v>
      </c>
      <c r="AH12" s="4">
        <f t="shared" si="1"/>
        <v>37.04</v>
      </c>
      <c r="AI12" s="4">
        <f t="shared" si="1"/>
        <v>37.51</v>
      </c>
      <c r="AJ12" s="23">
        <f t="shared" si="1"/>
        <v>37.51</v>
      </c>
    </row>
    <row r="13" spans="2:36" x14ac:dyDescent="0.25">
      <c r="B13" s="15" t="s">
        <v>7</v>
      </c>
      <c r="C13" s="22">
        <v>16.25</v>
      </c>
      <c r="D13" s="4">
        <f t="shared" si="2"/>
        <v>3.09</v>
      </c>
      <c r="E13" s="4">
        <f t="shared" si="1"/>
        <v>3.9</v>
      </c>
      <c r="F13" s="4">
        <f t="shared" si="1"/>
        <v>4.63</v>
      </c>
      <c r="G13" s="4">
        <f t="shared" si="1"/>
        <v>5.24</v>
      </c>
      <c r="H13" s="4">
        <f t="shared" si="1"/>
        <v>6.07</v>
      </c>
      <c r="I13" s="4">
        <f t="shared" si="1"/>
        <v>6.52</v>
      </c>
      <c r="J13" s="4">
        <f t="shared" si="1"/>
        <v>6.96</v>
      </c>
      <c r="K13" s="4">
        <f t="shared" si="1"/>
        <v>7.4</v>
      </c>
      <c r="L13" s="4">
        <f t="shared" si="1"/>
        <v>7.78</v>
      </c>
      <c r="M13" s="4">
        <f t="shared" si="1"/>
        <v>8.19</v>
      </c>
      <c r="N13" s="4">
        <f t="shared" si="1"/>
        <v>8.69</v>
      </c>
      <c r="O13" s="4">
        <f t="shared" si="1"/>
        <v>9.14</v>
      </c>
      <c r="P13" s="4">
        <f t="shared" si="1"/>
        <v>9.6</v>
      </c>
      <c r="Q13" s="4">
        <f t="shared" si="1"/>
        <v>10.029999999999999</v>
      </c>
      <c r="R13" s="4">
        <f t="shared" si="1"/>
        <v>10.38</v>
      </c>
      <c r="S13" s="4">
        <f t="shared" si="1"/>
        <v>10.89</v>
      </c>
      <c r="T13" s="4">
        <f t="shared" si="1"/>
        <v>11.35</v>
      </c>
      <c r="U13" s="4">
        <f t="shared" si="1"/>
        <v>11.82</v>
      </c>
      <c r="V13" s="4">
        <f t="shared" si="1"/>
        <v>12.23</v>
      </c>
      <c r="W13" s="4">
        <f t="shared" si="1"/>
        <v>12.47</v>
      </c>
      <c r="X13" s="4">
        <f t="shared" si="1"/>
        <v>12.96</v>
      </c>
      <c r="Y13" s="4">
        <f t="shared" si="1"/>
        <v>13.24</v>
      </c>
      <c r="Z13" s="4">
        <f t="shared" si="1"/>
        <v>13.59</v>
      </c>
      <c r="AA13" s="4">
        <f t="shared" si="1"/>
        <v>13.88</v>
      </c>
      <c r="AB13" s="4">
        <f t="shared" si="1"/>
        <v>14.3</v>
      </c>
      <c r="AC13" s="4">
        <f t="shared" si="1"/>
        <v>14.63</v>
      </c>
      <c r="AD13" s="4">
        <f t="shared" si="1"/>
        <v>15.03</v>
      </c>
      <c r="AE13" s="4">
        <f t="shared" si="1"/>
        <v>15.36</v>
      </c>
      <c r="AF13" s="4">
        <f t="shared" si="1"/>
        <v>15.64</v>
      </c>
      <c r="AG13" s="4">
        <f t="shared" si="1"/>
        <v>15.84</v>
      </c>
      <c r="AH13" s="4">
        <f t="shared" si="1"/>
        <v>16.05</v>
      </c>
      <c r="AI13" s="4">
        <f t="shared" si="1"/>
        <v>16.25</v>
      </c>
      <c r="AJ13" s="23">
        <f t="shared" si="1"/>
        <v>16.25</v>
      </c>
    </row>
    <row r="14" spans="2:36" x14ac:dyDescent="0.25">
      <c r="B14" s="16" t="s">
        <v>8</v>
      </c>
      <c r="C14" s="22">
        <v>12.93</v>
      </c>
      <c r="D14" s="4">
        <f t="shared" si="2"/>
        <v>2.46</v>
      </c>
      <c r="E14" s="4">
        <f t="shared" si="1"/>
        <v>3.1</v>
      </c>
      <c r="F14" s="4">
        <f t="shared" si="1"/>
        <v>3.69</v>
      </c>
      <c r="G14" s="4">
        <f t="shared" si="1"/>
        <v>4.17</v>
      </c>
      <c r="H14" s="4">
        <f t="shared" si="1"/>
        <v>4.83</v>
      </c>
      <c r="I14" s="4">
        <f t="shared" si="1"/>
        <v>5.19</v>
      </c>
      <c r="J14" s="4">
        <f t="shared" si="1"/>
        <v>5.54</v>
      </c>
      <c r="K14" s="4">
        <f t="shared" si="1"/>
        <v>5.89</v>
      </c>
      <c r="L14" s="4">
        <f t="shared" si="1"/>
        <v>6.19</v>
      </c>
      <c r="M14" s="4">
        <f t="shared" si="1"/>
        <v>6.52</v>
      </c>
      <c r="N14" s="4">
        <f t="shared" si="1"/>
        <v>6.92</v>
      </c>
      <c r="O14" s="4">
        <f t="shared" si="1"/>
        <v>7.27</v>
      </c>
      <c r="P14" s="4">
        <f t="shared" si="1"/>
        <v>7.64</v>
      </c>
      <c r="Q14" s="4">
        <f t="shared" si="1"/>
        <v>7.98</v>
      </c>
      <c r="R14" s="4">
        <f t="shared" si="1"/>
        <v>8.26</v>
      </c>
      <c r="S14" s="4">
        <f t="shared" si="1"/>
        <v>8.66</v>
      </c>
      <c r="T14" s="4">
        <f t="shared" si="1"/>
        <v>9.0299999999999994</v>
      </c>
      <c r="U14" s="4">
        <f t="shared" si="1"/>
        <v>9.41</v>
      </c>
      <c r="V14" s="4">
        <f t="shared" si="1"/>
        <v>9.73</v>
      </c>
      <c r="W14" s="4">
        <f t="shared" si="1"/>
        <v>9.92</v>
      </c>
      <c r="X14" s="4">
        <f t="shared" si="1"/>
        <v>10.31</v>
      </c>
      <c r="Y14" s="4">
        <f t="shared" si="1"/>
        <v>10.54</v>
      </c>
      <c r="Z14" s="4">
        <f t="shared" si="1"/>
        <v>10.81</v>
      </c>
      <c r="AA14" s="4">
        <f t="shared" si="1"/>
        <v>11.04</v>
      </c>
      <c r="AB14" s="4">
        <f t="shared" si="1"/>
        <v>11.38</v>
      </c>
      <c r="AC14" s="4">
        <f t="shared" si="1"/>
        <v>11.64</v>
      </c>
      <c r="AD14" s="4">
        <f t="shared" si="1"/>
        <v>11.96</v>
      </c>
      <c r="AE14" s="4">
        <f t="shared" si="1"/>
        <v>12.22</v>
      </c>
      <c r="AF14" s="4">
        <f t="shared" si="1"/>
        <v>12.45</v>
      </c>
      <c r="AG14" s="4">
        <f t="shared" si="1"/>
        <v>12.61</v>
      </c>
      <c r="AH14" s="4">
        <f t="shared" si="1"/>
        <v>12.77</v>
      </c>
      <c r="AI14" s="4">
        <f t="shared" si="1"/>
        <v>12.93</v>
      </c>
      <c r="AJ14" s="23">
        <f t="shared" si="1"/>
        <v>12.93</v>
      </c>
    </row>
    <row r="15" spans="2:36" x14ac:dyDescent="0.25">
      <c r="B15" s="16" t="s">
        <v>9</v>
      </c>
      <c r="C15" s="22">
        <v>13.263399999999999</v>
      </c>
      <c r="D15" s="4">
        <f t="shared" si="2"/>
        <v>2.52</v>
      </c>
      <c r="E15" s="4">
        <f t="shared" si="1"/>
        <v>3.18</v>
      </c>
      <c r="F15" s="4">
        <f t="shared" si="1"/>
        <v>3.78</v>
      </c>
      <c r="G15" s="4">
        <f t="shared" si="1"/>
        <v>4.28</v>
      </c>
      <c r="H15" s="4">
        <f t="shared" si="1"/>
        <v>4.95</v>
      </c>
      <c r="I15" s="4">
        <f t="shared" si="1"/>
        <v>5.33</v>
      </c>
      <c r="J15" s="4">
        <f t="shared" si="1"/>
        <v>5.68</v>
      </c>
      <c r="K15" s="4">
        <f t="shared" si="1"/>
        <v>6.04</v>
      </c>
      <c r="L15" s="4">
        <f t="shared" si="1"/>
        <v>6.35</v>
      </c>
      <c r="M15" s="4">
        <f t="shared" si="1"/>
        <v>6.68</v>
      </c>
      <c r="N15" s="4">
        <f t="shared" si="1"/>
        <v>7.1</v>
      </c>
      <c r="O15" s="4">
        <f t="shared" si="1"/>
        <v>7.46</v>
      </c>
      <c r="P15" s="4">
        <f t="shared" si="1"/>
        <v>7.84</v>
      </c>
      <c r="Q15" s="4">
        <f t="shared" si="1"/>
        <v>8.19</v>
      </c>
      <c r="R15" s="4">
        <f t="shared" si="1"/>
        <v>8.48</v>
      </c>
      <c r="S15" s="4">
        <f t="shared" si="1"/>
        <v>8.89</v>
      </c>
      <c r="T15" s="4">
        <f t="shared" si="1"/>
        <v>9.26</v>
      </c>
      <c r="U15" s="4">
        <f t="shared" si="1"/>
        <v>9.65</v>
      </c>
      <c r="V15" s="4">
        <f t="shared" si="1"/>
        <v>9.98</v>
      </c>
      <c r="W15" s="4">
        <f t="shared" si="1"/>
        <v>10.18</v>
      </c>
      <c r="X15" s="4">
        <f t="shared" si="1"/>
        <v>10.58</v>
      </c>
      <c r="Y15" s="4">
        <f t="shared" si="1"/>
        <v>10.81</v>
      </c>
      <c r="Z15" s="4">
        <f t="shared" si="1"/>
        <v>11.09</v>
      </c>
      <c r="AA15" s="4">
        <f t="shared" si="1"/>
        <v>11.33</v>
      </c>
      <c r="AB15" s="4">
        <f t="shared" si="1"/>
        <v>11.67</v>
      </c>
      <c r="AC15" s="4">
        <f t="shared" si="1"/>
        <v>11.94</v>
      </c>
      <c r="AD15" s="4">
        <f t="shared" si="1"/>
        <v>12.27</v>
      </c>
      <c r="AE15" s="4">
        <f t="shared" si="1"/>
        <v>12.53</v>
      </c>
      <c r="AF15" s="4">
        <f t="shared" si="1"/>
        <v>12.77</v>
      </c>
      <c r="AG15" s="4">
        <f t="shared" si="1"/>
        <v>12.93</v>
      </c>
      <c r="AH15" s="4">
        <f t="shared" si="1"/>
        <v>13.1</v>
      </c>
      <c r="AI15" s="4">
        <f t="shared" si="1"/>
        <v>13.26</v>
      </c>
      <c r="AJ15" s="23">
        <f t="shared" ref="E15:AJ23" si="3">ROUND(AJ$5*$C15,2)</f>
        <v>13.26</v>
      </c>
    </row>
    <row r="16" spans="2:36" x14ac:dyDescent="0.25">
      <c r="B16" s="15" t="s">
        <v>10</v>
      </c>
      <c r="C16" s="22">
        <v>37.04</v>
      </c>
      <c r="D16" s="4">
        <f t="shared" si="2"/>
        <v>7.04</v>
      </c>
      <c r="E16" s="4">
        <f t="shared" si="3"/>
        <v>8.89</v>
      </c>
      <c r="F16" s="4">
        <f t="shared" si="3"/>
        <v>10.56</v>
      </c>
      <c r="G16" s="4">
        <f t="shared" si="3"/>
        <v>11.95</v>
      </c>
      <c r="H16" s="4">
        <f t="shared" si="3"/>
        <v>13.83</v>
      </c>
      <c r="I16" s="4">
        <f t="shared" si="3"/>
        <v>14.87</v>
      </c>
      <c r="J16" s="4">
        <f t="shared" si="3"/>
        <v>15.87</v>
      </c>
      <c r="K16" s="4">
        <f t="shared" si="3"/>
        <v>16.87</v>
      </c>
      <c r="L16" s="4">
        <f t="shared" si="3"/>
        <v>17.72</v>
      </c>
      <c r="M16" s="4">
        <f t="shared" si="3"/>
        <v>18.670000000000002</v>
      </c>
      <c r="N16" s="4">
        <f t="shared" si="3"/>
        <v>19.82</v>
      </c>
      <c r="O16" s="4">
        <f t="shared" si="3"/>
        <v>20.84</v>
      </c>
      <c r="P16" s="4">
        <f t="shared" si="3"/>
        <v>21.89</v>
      </c>
      <c r="Q16" s="4">
        <f t="shared" si="3"/>
        <v>22.87</v>
      </c>
      <c r="R16" s="4">
        <f t="shared" si="3"/>
        <v>23.67</v>
      </c>
      <c r="S16" s="4">
        <f t="shared" si="3"/>
        <v>24.82</v>
      </c>
      <c r="T16" s="4">
        <f t="shared" si="3"/>
        <v>25.87</v>
      </c>
      <c r="U16" s="4">
        <f t="shared" si="3"/>
        <v>26.95</v>
      </c>
      <c r="V16" s="4">
        <f t="shared" si="3"/>
        <v>27.87</v>
      </c>
      <c r="W16" s="4">
        <f t="shared" si="3"/>
        <v>28.43</v>
      </c>
      <c r="X16" s="4">
        <f t="shared" si="3"/>
        <v>29.54</v>
      </c>
      <c r="Y16" s="4">
        <f t="shared" si="3"/>
        <v>30.19</v>
      </c>
      <c r="Z16" s="4">
        <f t="shared" si="3"/>
        <v>30.97</v>
      </c>
      <c r="AA16" s="4">
        <f t="shared" si="3"/>
        <v>31.63</v>
      </c>
      <c r="AB16" s="4">
        <f t="shared" si="3"/>
        <v>32.6</v>
      </c>
      <c r="AC16" s="4">
        <f t="shared" si="3"/>
        <v>33.340000000000003</v>
      </c>
      <c r="AD16" s="4">
        <f t="shared" si="3"/>
        <v>34.26</v>
      </c>
      <c r="AE16" s="4">
        <f t="shared" si="3"/>
        <v>35</v>
      </c>
      <c r="AF16" s="4">
        <f t="shared" si="3"/>
        <v>35.65</v>
      </c>
      <c r="AG16" s="4">
        <f t="shared" si="3"/>
        <v>36.11</v>
      </c>
      <c r="AH16" s="4">
        <f t="shared" si="3"/>
        <v>36.58</v>
      </c>
      <c r="AI16" s="4">
        <f t="shared" si="3"/>
        <v>37.04</v>
      </c>
      <c r="AJ16" s="23">
        <f t="shared" si="3"/>
        <v>37.04</v>
      </c>
    </row>
    <row r="17" spans="2:36" x14ac:dyDescent="0.25">
      <c r="B17" s="15" t="s">
        <v>11</v>
      </c>
      <c r="C17" s="22">
        <v>35.130000000000003</v>
      </c>
      <c r="D17" s="4">
        <f t="shared" si="2"/>
        <v>6.67</v>
      </c>
      <c r="E17" s="4">
        <f t="shared" si="3"/>
        <v>8.43</v>
      </c>
      <c r="F17" s="4">
        <f t="shared" si="3"/>
        <v>10.01</v>
      </c>
      <c r="G17" s="4">
        <f t="shared" si="3"/>
        <v>11.33</v>
      </c>
      <c r="H17" s="4">
        <f t="shared" si="3"/>
        <v>13.12</v>
      </c>
      <c r="I17" s="4">
        <f t="shared" si="3"/>
        <v>14.1</v>
      </c>
      <c r="J17" s="4">
        <f t="shared" si="3"/>
        <v>15.05</v>
      </c>
      <c r="K17" s="4">
        <f t="shared" si="3"/>
        <v>16</v>
      </c>
      <c r="L17" s="4">
        <f t="shared" si="3"/>
        <v>16.809999999999999</v>
      </c>
      <c r="M17" s="4">
        <f t="shared" si="3"/>
        <v>17.71</v>
      </c>
      <c r="N17" s="4">
        <f t="shared" si="3"/>
        <v>18.79</v>
      </c>
      <c r="O17" s="4">
        <f t="shared" si="3"/>
        <v>19.760000000000002</v>
      </c>
      <c r="P17" s="4">
        <f t="shared" si="3"/>
        <v>20.76</v>
      </c>
      <c r="Q17" s="4">
        <f t="shared" si="3"/>
        <v>21.69</v>
      </c>
      <c r="R17" s="4">
        <f t="shared" si="3"/>
        <v>22.45</v>
      </c>
      <c r="S17" s="4">
        <f t="shared" si="3"/>
        <v>23.54</v>
      </c>
      <c r="T17" s="4">
        <f t="shared" si="3"/>
        <v>24.54</v>
      </c>
      <c r="U17" s="4">
        <f t="shared" si="3"/>
        <v>25.56</v>
      </c>
      <c r="V17" s="4">
        <f t="shared" si="3"/>
        <v>26.44</v>
      </c>
      <c r="W17" s="4">
        <f t="shared" si="3"/>
        <v>26.96</v>
      </c>
      <c r="X17" s="4">
        <f t="shared" si="3"/>
        <v>28.02</v>
      </c>
      <c r="Y17" s="4">
        <f t="shared" si="3"/>
        <v>28.63</v>
      </c>
      <c r="Z17" s="4">
        <f t="shared" si="3"/>
        <v>29.37</v>
      </c>
      <c r="AA17" s="4">
        <f t="shared" si="3"/>
        <v>30</v>
      </c>
      <c r="AB17" s="4">
        <f t="shared" si="3"/>
        <v>30.91</v>
      </c>
      <c r="AC17" s="4">
        <f t="shared" si="3"/>
        <v>31.62</v>
      </c>
      <c r="AD17" s="4">
        <f t="shared" si="3"/>
        <v>32.5</v>
      </c>
      <c r="AE17" s="4">
        <f t="shared" si="3"/>
        <v>33.200000000000003</v>
      </c>
      <c r="AF17" s="4">
        <f t="shared" si="3"/>
        <v>33.81</v>
      </c>
      <c r="AG17" s="4">
        <f t="shared" si="3"/>
        <v>34.25</v>
      </c>
      <c r="AH17" s="4">
        <f t="shared" si="3"/>
        <v>34.69</v>
      </c>
      <c r="AI17" s="4">
        <f t="shared" si="3"/>
        <v>35.130000000000003</v>
      </c>
      <c r="AJ17" s="23">
        <f t="shared" si="3"/>
        <v>35.130000000000003</v>
      </c>
    </row>
    <row r="18" spans="2:36" x14ac:dyDescent="0.25">
      <c r="B18" s="15" t="s">
        <v>12</v>
      </c>
      <c r="C18" s="22">
        <v>38.020000000000003</v>
      </c>
      <c r="D18" s="4">
        <f t="shared" si="2"/>
        <v>7.22</v>
      </c>
      <c r="E18" s="4">
        <f t="shared" si="3"/>
        <v>9.1199999999999992</v>
      </c>
      <c r="F18" s="4">
        <f t="shared" si="3"/>
        <v>10.84</v>
      </c>
      <c r="G18" s="4">
        <f t="shared" si="3"/>
        <v>12.26</v>
      </c>
      <c r="H18" s="4">
        <f t="shared" si="3"/>
        <v>14.2</v>
      </c>
      <c r="I18" s="4">
        <f t="shared" si="3"/>
        <v>15.27</v>
      </c>
      <c r="J18" s="4">
        <f t="shared" si="3"/>
        <v>16.29</v>
      </c>
      <c r="K18" s="4">
        <f t="shared" si="3"/>
        <v>17.32</v>
      </c>
      <c r="L18" s="4">
        <f t="shared" si="3"/>
        <v>18.190000000000001</v>
      </c>
      <c r="M18" s="4">
        <f t="shared" si="3"/>
        <v>19.16</v>
      </c>
      <c r="N18" s="4">
        <f t="shared" si="3"/>
        <v>20.34</v>
      </c>
      <c r="O18" s="4">
        <f t="shared" si="3"/>
        <v>21.39</v>
      </c>
      <c r="P18" s="4">
        <f t="shared" si="3"/>
        <v>22.47</v>
      </c>
      <c r="Q18" s="4">
        <f t="shared" si="3"/>
        <v>23.48</v>
      </c>
      <c r="R18" s="4">
        <f t="shared" si="3"/>
        <v>24.29</v>
      </c>
      <c r="S18" s="4">
        <f t="shared" si="3"/>
        <v>25.47</v>
      </c>
      <c r="T18" s="4">
        <f t="shared" si="3"/>
        <v>26.56</v>
      </c>
      <c r="U18" s="4">
        <f t="shared" si="3"/>
        <v>27.66</v>
      </c>
      <c r="V18" s="4">
        <f t="shared" si="3"/>
        <v>28.61</v>
      </c>
      <c r="W18" s="4">
        <f t="shared" si="3"/>
        <v>29.18</v>
      </c>
      <c r="X18" s="4">
        <f t="shared" si="3"/>
        <v>30.32</v>
      </c>
      <c r="Y18" s="4">
        <f t="shared" si="3"/>
        <v>30.99</v>
      </c>
      <c r="Z18" s="4">
        <f t="shared" si="3"/>
        <v>31.78</v>
      </c>
      <c r="AA18" s="4">
        <f t="shared" si="3"/>
        <v>32.47</v>
      </c>
      <c r="AB18" s="4">
        <f t="shared" si="3"/>
        <v>33.46</v>
      </c>
      <c r="AC18" s="4">
        <f t="shared" si="3"/>
        <v>34.22</v>
      </c>
      <c r="AD18" s="4">
        <f t="shared" si="3"/>
        <v>35.17</v>
      </c>
      <c r="AE18" s="4">
        <f t="shared" si="3"/>
        <v>35.93</v>
      </c>
      <c r="AF18" s="4">
        <f t="shared" si="3"/>
        <v>36.590000000000003</v>
      </c>
      <c r="AG18" s="4">
        <f t="shared" si="3"/>
        <v>37.07</v>
      </c>
      <c r="AH18" s="4">
        <f t="shared" si="3"/>
        <v>37.54</v>
      </c>
      <c r="AI18" s="4">
        <f t="shared" si="3"/>
        <v>38.020000000000003</v>
      </c>
      <c r="AJ18" s="23">
        <f t="shared" si="3"/>
        <v>38.020000000000003</v>
      </c>
    </row>
    <row r="19" spans="2:36" x14ac:dyDescent="0.25">
      <c r="B19" s="15" t="s">
        <v>13</v>
      </c>
      <c r="C19" s="22">
        <v>39.21</v>
      </c>
      <c r="D19" s="4">
        <f t="shared" si="2"/>
        <v>7.45</v>
      </c>
      <c r="E19" s="4">
        <f t="shared" si="3"/>
        <v>9.41</v>
      </c>
      <c r="F19" s="4">
        <f t="shared" si="3"/>
        <v>11.17</v>
      </c>
      <c r="G19" s="4">
        <f t="shared" si="3"/>
        <v>12.65</v>
      </c>
      <c r="H19" s="4">
        <f t="shared" si="3"/>
        <v>14.64</v>
      </c>
      <c r="I19" s="4">
        <f t="shared" si="3"/>
        <v>15.74</v>
      </c>
      <c r="J19" s="4">
        <f t="shared" si="3"/>
        <v>16.8</v>
      </c>
      <c r="K19" s="4">
        <f t="shared" si="3"/>
        <v>17.86</v>
      </c>
      <c r="L19" s="4">
        <f t="shared" si="3"/>
        <v>18.760000000000002</v>
      </c>
      <c r="M19" s="4">
        <f t="shared" si="3"/>
        <v>19.760000000000002</v>
      </c>
      <c r="N19" s="4">
        <f t="shared" si="3"/>
        <v>20.98</v>
      </c>
      <c r="O19" s="4">
        <f t="shared" si="3"/>
        <v>22.06</v>
      </c>
      <c r="P19" s="4">
        <f t="shared" si="3"/>
        <v>23.17</v>
      </c>
      <c r="Q19" s="4">
        <f t="shared" si="3"/>
        <v>24.21</v>
      </c>
      <c r="R19" s="4">
        <f t="shared" si="3"/>
        <v>25.06</v>
      </c>
      <c r="S19" s="4">
        <f t="shared" si="3"/>
        <v>26.27</v>
      </c>
      <c r="T19" s="4">
        <f t="shared" si="3"/>
        <v>27.39</v>
      </c>
      <c r="U19" s="4">
        <f t="shared" si="3"/>
        <v>28.53</v>
      </c>
      <c r="V19" s="4">
        <f t="shared" si="3"/>
        <v>29.51</v>
      </c>
      <c r="W19" s="4">
        <f t="shared" si="3"/>
        <v>30.09</v>
      </c>
      <c r="X19" s="4">
        <f t="shared" si="3"/>
        <v>31.27</v>
      </c>
      <c r="Y19" s="4">
        <f t="shared" si="3"/>
        <v>31.96</v>
      </c>
      <c r="Z19" s="4">
        <f t="shared" si="3"/>
        <v>32.78</v>
      </c>
      <c r="AA19" s="4">
        <f t="shared" si="3"/>
        <v>33.49</v>
      </c>
      <c r="AB19" s="4">
        <f t="shared" si="3"/>
        <v>34.5</v>
      </c>
      <c r="AC19" s="4">
        <f t="shared" si="3"/>
        <v>35.29</v>
      </c>
      <c r="AD19" s="4">
        <f t="shared" si="3"/>
        <v>36.270000000000003</v>
      </c>
      <c r="AE19" s="4">
        <f t="shared" si="3"/>
        <v>37.049999999999997</v>
      </c>
      <c r="AF19" s="4">
        <f t="shared" si="3"/>
        <v>37.74</v>
      </c>
      <c r="AG19" s="4">
        <f t="shared" si="3"/>
        <v>38.229999999999997</v>
      </c>
      <c r="AH19" s="4">
        <f t="shared" si="3"/>
        <v>38.72</v>
      </c>
      <c r="AI19" s="4">
        <f t="shared" si="3"/>
        <v>39.21</v>
      </c>
      <c r="AJ19" s="23">
        <f t="shared" si="3"/>
        <v>39.21</v>
      </c>
    </row>
    <row r="20" spans="2:36" x14ac:dyDescent="0.25">
      <c r="B20" s="15" t="s">
        <v>14</v>
      </c>
      <c r="C20" s="22">
        <v>23.6</v>
      </c>
      <c r="D20" s="4">
        <f t="shared" si="2"/>
        <v>4.4800000000000004</v>
      </c>
      <c r="E20" s="4">
        <f t="shared" si="3"/>
        <v>5.66</v>
      </c>
      <c r="F20" s="4">
        <f t="shared" si="3"/>
        <v>6.73</v>
      </c>
      <c r="G20" s="4">
        <f t="shared" si="3"/>
        <v>7.61</v>
      </c>
      <c r="H20" s="4">
        <f t="shared" si="3"/>
        <v>8.81</v>
      </c>
      <c r="I20" s="4">
        <f t="shared" si="3"/>
        <v>9.48</v>
      </c>
      <c r="J20" s="4">
        <f t="shared" si="3"/>
        <v>10.11</v>
      </c>
      <c r="K20" s="4">
        <f t="shared" si="3"/>
        <v>10.75</v>
      </c>
      <c r="L20" s="4">
        <f t="shared" si="3"/>
        <v>11.29</v>
      </c>
      <c r="M20" s="4">
        <f t="shared" si="3"/>
        <v>11.89</v>
      </c>
      <c r="N20" s="4">
        <f t="shared" si="3"/>
        <v>12.63</v>
      </c>
      <c r="O20" s="4">
        <f t="shared" si="3"/>
        <v>13.28</v>
      </c>
      <c r="P20" s="4">
        <f t="shared" si="3"/>
        <v>13.95</v>
      </c>
      <c r="Q20" s="4">
        <f t="shared" si="3"/>
        <v>14.57</v>
      </c>
      <c r="R20" s="4">
        <f t="shared" si="3"/>
        <v>15.08</v>
      </c>
      <c r="S20" s="4">
        <f t="shared" si="3"/>
        <v>15.81</v>
      </c>
      <c r="T20" s="4">
        <f t="shared" si="3"/>
        <v>16.48</v>
      </c>
      <c r="U20" s="4">
        <f t="shared" si="3"/>
        <v>17.170000000000002</v>
      </c>
      <c r="V20" s="4">
        <f t="shared" si="3"/>
        <v>17.760000000000002</v>
      </c>
      <c r="W20" s="4">
        <f t="shared" si="3"/>
        <v>18.11</v>
      </c>
      <c r="X20" s="4">
        <f t="shared" si="3"/>
        <v>18.82</v>
      </c>
      <c r="Y20" s="4">
        <f t="shared" si="3"/>
        <v>19.23</v>
      </c>
      <c r="Z20" s="4">
        <f t="shared" si="3"/>
        <v>19.73</v>
      </c>
      <c r="AA20" s="4">
        <f t="shared" si="3"/>
        <v>20.149999999999999</v>
      </c>
      <c r="AB20" s="4">
        <f t="shared" si="3"/>
        <v>20.77</v>
      </c>
      <c r="AC20" s="4">
        <f t="shared" si="3"/>
        <v>21.24</v>
      </c>
      <c r="AD20" s="4">
        <f t="shared" si="3"/>
        <v>21.83</v>
      </c>
      <c r="AE20" s="4">
        <f t="shared" si="3"/>
        <v>22.3</v>
      </c>
      <c r="AF20" s="4">
        <f t="shared" si="3"/>
        <v>22.72</v>
      </c>
      <c r="AG20" s="4">
        <f t="shared" si="3"/>
        <v>23.01</v>
      </c>
      <c r="AH20" s="4">
        <f t="shared" si="3"/>
        <v>23.31</v>
      </c>
      <c r="AI20" s="4">
        <f t="shared" si="3"/>
        <v>23.6</v>
      </c>
      <c r="AJ20" s="23">
        <f t="shared" si="3"/>
        <v>23.6</v>
      </c>
    </row>
    <row r="21" spans="2:36" x14ac:dyDescent="0.25">
      <c r="B21" s="15" t="s">
        <v>15</v>
      </c>
      <c r="C21" s="22">
        <v>44.19</v>
      </c>
      <c r="D21" s="4">
        <f t="shared" si="2"/>
        <v>8.4</v>
      </c>
      <c r="E21" s="4">
        <f t="shared" si="3"/>
        <v>10.61</v>
      </c>
      <c r="F21" s="4">
        <f t="shared" si="3"/>
        <v>12.59</v>
      </c>
      <c r="G21" s="4">
        <f t="shared" si="3"/>
        <v>14.25</v>
      </c>
      <c r="H21" s="4">
        <f t="shared" si="3"/>
        <v>16.5</v>
      </c>
      <c r="I21" s="4">
        <f t="shared" si="3"/>
        <v>17.739999999999998</v>
      </c>
      <c r="J21" s="4">
        <f t="shared" si="3"/>
        <v>18.940000000000001</v>
      </c>
      <c r="K21" s="4">
        <f t="shared" si="3"/>
        <v>20.13</v>
      </c>
      <c r="L21" s="4">
        <f t="shared" si="3"/>
        <v>21.14</v>
      </c>
      <c r="M21" s="4">
        <f t="shared" si="3"/>
        <v>22.27</v>
      </c>
      <c r="N21" s="4">
        <f t="shared" si="3"/>
        <v>23.64</v>
      </c>
      <c r="O21" s="4">
        <f t="shared" si="3"/>
        <v>24.86</v>
      </c>
      <c r="P21" s="4">
        <f t="shared" si="3"/>
        <v>26.12</v>
      </c>
      <c r="Q21" s="4">
        <f t="shared" si="3"/>
        <v>27.29</v>
      </c>
      <c r="R21" s="4">
        <f t="shared" si="3"/>
        <v>28.24</v>
      </c>
      <c r="S21" s="4">
        <f t="shared" si="3"/>
        <v>29.61</v>
      </c>
      <c r="T21" s="4">
        <f t="shared" si="3"/>
        <v>30.87</v>
      </c>
      <c r="U21" s="4">
        <f t="shared" si="3"/>
        <v>32.15</v>
      </c>
      <c r="V21" s="4">
        <f t="shared" si="3"/>
        <v>33.25</v>
      </c>
      <c r="W21" s="4">
        <f t="shared" si="3"/>
        <v>33.92</v>
      </c>
      <c r="X21" s="4">
        <f t="shared" si="3"/>
        <v>35.24</v>
      </c>
      <c r="Y21" s="4">
        <f t="shared" si="3"/>
        <v>36.01</v>
      </c>
      <c r="Z21" s="4">
        <f t="shared" si="3"/>
        <v>36.94</v>
      </c>
      <c r="AA21" s="4">
        <f t="shared" si="3"/>
        <v>37.74</v>
      </c>
      <c r="AB21" s="4">
        <f t="shared" si="3"/>
        <v>38.89</v>
      </c>
      <c r="AC21" s="4">
        <f t="shared" si="3"/>
        <v>39.770000000000003</v>
      </c>
      <c r="AD21" s="4">
        <f t="shared" si="3"/>
        <v>40.880000000000003</v>
      </c>
      <c r="AE21" s="4">
        <f t="shared" si="3"/>
        <v>41.76</v>
      </c>
      <c r="AF21" s="4">
        <f t="shared" si="3"/>
        <v>42.53</v>
      </c>
      <c r="AG21" s="4">
        <f t="shared" si="3"/>
        <v>43.09</v>
      </c>
      <c r="AH21" s="4">
        <f t="shared" si="3"/>
        <v>43.64</v>
      </c>
      <c r="AI21" s="4">
        <f t="shared" si="3"/>
        <v>44.19</v>
      </c>
      <c r="AJ21" s="23">
        <f t="shared" si="3"/>
        <v>44.19</v>
      </c>
    </row>
    <row r="22" spans="2:36" x14ac:dyDescent="0.25">
      <c r="B22" s="15" t="s">
        <v>16</v>
      </c>
      <c r="C22" s="22">
        <v>58.3</v>
      </c>
      <c r="D22" s="4">
        <f t="shared" si="2"/>
        <v>11.08</v>
      </c>
      <c r="E22" s="4">
        <f t="shared" si="3"/>
        <v>13.99</v>
      </c>
      <c r="F22" s="4">
        <f t="shared" si="3"/>
        <v>16.62</v>
      </c>
      <c r="G22" s="4">
        <f t="shared" si="3"/>
        <v>18.8</v>
      </c>
      <c r="H22" s="4">
        <f t="shared" si="3"/>
        <v>21.78</v>
      </c>
      <c r="I22" s="4">
        <f t="shared" si="3"/>
        <v>23.41</v>
      </c>
      <c r="J22" s="4">
        <f t="shared" si="3"/>
        <v>24.98</v>
      </c>
      <c r="K22" s="4">
        <f t="shared" si="3"/>
        <v>26.56</v>
      </c>
      <c r="L22" s="4">
        <f t="shared" si="3"/>
        <v>27.9</v>
      </c>
      <c r="M22" s="4">
        <f t="shared" si="3"/>
        <v>29.38</v>
      </c>
      <c r="N22" s="4">
        <f t="shared" si="3"/>
        <v>31.19</v>
      </c>
      <c r="O22" s="4">
        <f t="shared" si="3"/>
        <v>32.79</v>
      </c>
      <c r="P22" s="4">
        <f t="shared" si="3"/>
        <v>34.46</v>
      </c>
      <c r="Q22" s="4">
        <f t="shared" si="3"/>
        <v>36</v>
      </c>
      <c r="R22" s="4">
        <f t="shared" si="3"/>
        <v>37.25</v>
      </c>
      <c r="S22" s="4">
        <f t="shared" si="3"/>
        <v>39.06</v>
      </c>
      <c r="T22" s="4">
        <f t="shared" si="3"/>
        <v>40.72</v>
      </c>
      <c r="U22" s="4">
        <f t="shared" si="3"/>
        <v>42.41</v>
      </c>
      <c r="V22" s="4">
        <f t="shared" si="3"/>
        <v>43.87</v>
      </c>
      <c r="W22" s="4">
        <f t="shared" si="3"/>
        <v>44.75</v>
      </c>
      <c r="X22" s="4">
        <f t="shared" si="3"/>
        <v>46.49</v>
      </c>
      <c r="Y22" s="4">
        <f t="shared" si="3"/>
        <v>47.51</v>
      </c>
      <c r="Z22" s="4">
        <f t="shared" si="3"/>
        <v>48.74</v>
      </c>
      <c r="AA22" s="4">
        <f t="shared" si="3"/>
        <v>49.79</v>
      </c>
      <c r="AB22" s="4">
        <f t="shared" si="3"/>
        <v>51.3</v>
      </c>
      <c r="AC22" s="4">
        <f t="shared" si="3"/>
        <v>52.47</v>
      </c>
      <c r="AD22" s="4">
        <f t="shared" si="3"/>
        <v>53.93</v>
      </c>
      <c r="AE22" s="4">
        <f t="shared" si="3"/>
        <v>55.09</v>
      </c>
      <c r="AF22" s="4">
        <f t="shared" si="3"/>
        <v>56.11</v>
      </c>
      <c r="AG22" s="4">
        <f t="shared" si="3"/>
        <v>56.84</v>
      </c>
      <c r="AH22" s="4">
        <f t="shared" si="3"/>
        <v>57.57</v>
      </c>
      <c r="AI22" s="4">
        <f t="shared" si="3"/>
        <v>58.3</v>
      </c>
      <c r="AJ22" s="23">
        <f t="shared" si="3"/>
        <v>58.3</v>
      </c>
    </row>
    <row r="23" spans="2:36" x14ac:dyDescent="0.25">
      <c r="B23" s="15" t="s">
        <v>17</v>
      </c>
      <c r="C23" s="22">
        <v>72.27</v>
      </c>
      <c r="D23" s="4">
        <f t="shared" si="2"/>
        <v>13.73</v>
      </c>
      <c r="E23" s="4">
        <f t="shared" si="3"/>
        <v>17.34</v>
      </c>
      <c r="F23" s="4">
        <f t="shared" si="3"/>
        <v>20.6</v>
      </c>
      <c r="G23" s="4">
        <f t="shared" si="3"/>
        <v>23.31</v>
      </c>
      <c r="H23" s="4">
        <f t="shared" si="3"/>
        <v>26.99</v>
      </c>
      <c r="I23" s="4">
        <f t="shared" si="3"/>
        <v>29.02</v>
      </c>
      <c r="J23" s="4">
        <f t="shared" si="3"/>
        <v>30.97</v>
      </c>
      <c r="K23" s="4">
        <f t="shared" si="3"/>
        <v>32.92</v>
      </c>
      <c r="L23" s="4">
        <f t="shared" si="3"/>
        <v>34.58</v>
      </c>
      <c r="M23" s="4">
        <f t="shared" si="3"/>
        <v>36.42</v>
      </c>
      <c r="N23" s="4">
        <f t="shared" si="3"/>
        <v>38.659999999999997</v>
      </c>
      <c r="O23" s="4">
        <f t="shared" si="3"/>
        <v>40.65</v>
      </c>
      <c r="P23" s="4">
        <f t="shared" si="3"/>
        <v>42.71</v>
      </c>
      <c r="Q23" s="4">
        <f t="shared" si="3"/>
        <v>44.63</v>
      </c>
      <c r="R23" s="4">
        <f t="shared" si="3"/>
        <v>46.18</v>
      </c>
      <c r="S23" s="4">
        <f t="shared" si="3"/>
        <v>48.42</v>
      </c>
      <c r="T23" s="4">
        <f t="shared" si="3"/>
        <v>50.48</v>
      </c>
      <c r="U23" s="4">
        <f t="shared" si="3"/>
        <v>52.58</v>
      </c>
      <c r="V23" s="4">
        <f t="shared" si="3"/>
        <v>54.38</v>
      </c>
      <c r="W23" s="4">
        <f t="shared" si="3"/>
        <v>55.47</v>
      </c>
      <c r="X23" s="4">
        <f t="shared" si="3"/>
        <v>57.64</v>
      </c>
      <c r="Y23" s="4">
        <f t="shared" si="3"/>
        <v>58.9</v>
      </c>
      <c r="Z23" s="4">
        <f t="shared" si="3"/>
        <v>60.42</v>
      </c>
      <c r="AA23" s="4">
        <f t="shared" si="3"/>
        <v>61.72</v>
      </c>
      <c r="AB23" s="4">
        <f t="shared" si="3"/>
        <v>63.6</v>
      </c>
      <c r="AC23" s="4">
        <f t="shared" si="3"/>
        <v>65.040000000000006</v>
      </c>
      <c r="AD23" s="4">
        <f t="shared" si="3"/>
        <v>66.849999999999994</v>
      </c>
      <c r="AE23" s="4">
        <f t="shared" si="3"/>
        <v>68.3</v>
      </c>
      <c r="AF23" s="4">
        <f t="shared" si="3"/>
        <v>69.56</v>
      </c>
      <c r="AG23" s="4">
        <f t="shared" si="3"/>
        <v>70.459999999999994</v>
      </c>
      <c r="AH23" s="4">
        <f t="shared" si="3"/>
        <v>71.37</v>
      </c>
      <c r="AI23" s="4">
        <f t="shared" ref="AI23:AJ38" si="4">ROUND(AI$5*$C23,2)</f>
        <v>72.27</v>
      </c>
      <c r="AJ23" s="23">
        <f t="shared" si="4"/>
        <v>72.27</v>
      </c>
    </row>
    <row r="24" spans="2:36" x14ac:dyDescent="0.25">
      <c r="B24" s="15" t="s">
        <v>18</v>
      </c>
      <c r="C24" s="22">
        <v>69.25</v>
      </c>
      <c r="D24" s="4">
        <f t="shared" si="2"/>
        <v>13.16</v>
      </c>
      <c r="E24" s="4">
        <f t="shared" si="2"/>
        <v>16.62</v>
      </c>
      <c r="F24" s="4">
        <f t="shared" si="2"/>
        <v>19.739999999999998</v>
      </c>
      <c r="G24" s="4">
        <f t="shared" si="2"/>
        <v>22.33</v>
      </c>
      <c r="H24" s="4">
        <f t="shared" si="2"/>
        <v>25.86</v>
      </c>
      <c r="I24" s="4">
        <f t="shared" si="2"/>
        <v>27.8</v>
      </c>
      <c r="J24" s="4">
        <f t="shared" si="2"/>
        <v>29.67</v>
      </c>
      <c r="K24" s="4">
        <f t="shared" si="2"/>
        <v>31.54</v>
      </c>
      <c r="L24" s="4">
        <f t="shared" si="2"/>
        <v>33.14</v>
      </c>
      <c r="M24" s="4">
        <f t="shared" si="2"/>
        <v>34.9</v>
      </c>
      <c r="N24" s="4">
        <f t="shared" si="2"/>
        <v>37.049999999999997</v>
      </c>
      <c r="O24" s="4">
        <f t="shared" si="2"/>
        <v>38.950000000000003</v>
      </c>
      <c r="P24" s="4">
        <f t="shared" si="2"/>
        <v>40.93</v>
      </c>
      <c r="Q24" s="4">
        <f t="shared" si="2"/>
        <v>42.76</v>
      </c>
      <c r="R24" s="4">
        <f t="shared" si="2"/>
        <v>44.25</v>
      </c>
      <c r="S24" s="4">
        <f t="shared" si="2"/>
        <v>46.4</v>
      </c>
      <c r="T24" s="4">
        <f t="shared" ref="T24:AI39" si="5">ROUND(T$5*$C24,2)</f>
        <v>48.37</v>
      </c>
      <c r="U24" s="4">
        <f t="shared" si="5"/>
        <v>50.38</v>
      </c>
      <c r="V24" s="4">
        <f t="shared" si="5"/>
        <v>52.11</v>
      </c>
      <c r="W24" s="4">
        <f t="shared" si="5"/>
        <v>53.15</v>
      </c>
      <c r="X24" s="4">
        <f t="shared" si="5"/>
        <v>55.23</v>
      </c>
      <c r="Y24" s="4">
        <f t="shared" si="5"/>
        <v>56.44</v>
      </c>
      <c r="Z24" s="4">
        <f t="shared" si="5"/>
        <v>57.89</v>
      </c>
      <c r="AA24" s="4">
        <f t="shared" si="5"/>
        <v>59.14</v>
      </c>
      <c r="AB24" s="4">
        <f t="shared" si="5"/>
        <v>60.94</v>
      </c>
      <c r="AC24" s="4">
        <f t="shared" si="5"/>
        <v>62.33</v>
      </c>
      <c r="AD24" s="4">
        <f t="shared" si="5"/>
        <v>64.06</v>
      </c>
      <c r="AE24" s="4">
        <f t="shared" si="5"/>
        <v>65.44</v>
      </c>
      <c r="AF24" s="4">
        <f t="shared" si="5"/>
        <v>66.650000000000006</v>
      </c>
      <c r="AG24" s="4">
        <f t="shared" si="5"/>
        <v>67.52</v>
      </c>
      <c r="AH24" s="4">
        <f t="shared" si="5"/>
        <v>68.38</v>
      </c>
      <c r="AI24" s="4">
        <f t="shared" si="5"/>
        <v>69.25</v>
      </c>
      <c r="AJ24" s="23">
        <f t="shared" si="4"/>
        <v>69.25</v>
      </c>
    </row>
    <row r="25" spans="2:36" x14ac:dyDescent="0.25">
      <c r="B25" s="15" t="s">
        <v>19</v>
      </c>
      <c r="C25" s="22">
        <v>82.15</v>
      </c>
      <c r="D25" s="4">
        <f t="shared" si="2"/>
        <v>15.61</v>
      </c>
      <c r="E25" s="4">
        <f t="shared" si="2"/>
        <v>19.72</v>
      </c>
      <c r="F25" s="4">
        <f t="shared" si="2"/>
        <v>23.41</v>
      </c>
      <c r="G25" s="4">
        <f t="shared" si="2"/>
        <v>26.49</v>
      </c>
      <c r="H25" s="4">
        <f t="shared" si="2"/>
        <v>30.68</v>
      </c>
      <c r="I25" s="4">
        <f t="shared" si="2"/>
        <v>32.979999999999997</v>
      </c>
      <c r="J25" s="4">
        <f t="shared" si="2"/>
        <v>35.200000000000003</v>
      </c>
      <c r="K25" s="4">
        <f t="shared" si="2"/>
        <v>37.42</v>
      </c>
      <c r="L25" s="4">
        <f t="shared" si="2"/>
        <v>39.31</v>
      </c>
      <c r="M25" s="4">
        <f t="shared" si="2"/>
        <v>41.4</v>
      </c>
      <c r="N25" s="4">
        <f t="shared" si="2"/>
        <v>43.95</v>
      </c>
      <c r="O25" s="4">
        <f t="shared" si="2"/>
        <v>46.21</v>
      </c>
      <c r="P25" s="4">
        <f t="shared" si="2"/>
        <v>48.55</v>
      </c>
      <c r="Q25" s="4">
        <f t="shared" si="2"/>
        <v>50.73</v>
      </c>
      <c r="R25" s="4">
        <f t="shared" si="2"/>
        <v>52.49</v>
      </c>
      <c r="S25" s="4">
        <f t="shared" si="2"/>
        <v>55.04</v>
      </c>
      <c r="T25" s="4">
        <f t="shared" si="5"/>
        <v>57.38</v>
      </c>
      <c r="U25" s="4">
        <f t="shared" si="5"/>
        <v>59.76</v>
      </c>
      <c r="V25" s="4">
        <f t="shared" si="5"/>
        <v>61.82</v>
      </c>
      <c r="W25" s="4">
        <f t="shared" si="5"/>
        <v>63.05</v>
      </c>
      <c r="X25" s="4">
        <f t="shared" si="5"/>
        <v>65.510000000000005</v>
      </c>
      <c r="Y25" s="4">
        <f t="shared" si="5"/>
        <v>66.95</v>
      </c>
      <c r="Z25" s="4">
        <f t="shared" si="5"/>
        <v>68.680000000000007</v>
      </c>
      <c r="AA25" s="4">
        <f t="shared" si="5"/>
        <v>70.16</v>
      </c>
      <c r="AB25" s="4">
        <f t="shared" si="5"/>
        <v>72.290000000000006</v>
      </c>
      <c r="AC25" s="4">
        <f t="shared" si="5"/>
        <v>73.94</v>
      </c>
      <c r="AD25" s="4">
        <f t="shared" si="5"/>
        <v>75.989999999999995</v>
      </c>
      <c r="AE25" s="4">
        <f t="shared" si="5"/>
        <v>77.63</v>
      </c>
      <c r="AF25" s="4">
        <f t="shared" si="5"/>
        <v>79.069999999999993</v>
      </c>
      <c r="AG25" s="4">
        <f t="shared" si="5"/>
        <v>80.099999999999994</v>
      </c>
      <c r="AH25" s="4">
        <f t="shared" si="5"/>
        <v>81.12</v>
      </c>
      <c r="AI25" s="4">
        <f t="shared" si="5"/>
        <v>82.15</v>
      </c>
      <c r="AJ25" s="23">
        <f t="shared" si="4"/>
        <v>82.15</v>
      </c>
    </row>
    <row r="26" spans="2:36" x14ac:dyDescent="0.25">
      <c r="B26" s="15" t="s">
        <v>20</v>
      </c>
      <c r="C26" s="22">
        <v>77.12</v>
      </c>
      <c r="D26" s="4">
        <f t="shared" si="2"/>
        <v>14.65</v>
      </c>
      <c r="E26" s="4">
        <f t="shared" si="2"/>
        <v>18.510000000000002</v>
      </c>
      <c r="F26" s="4">
        <f t="shared" si="2"/>
        <v>21.98</v>
      </c>
      <c r="G26" s="4">
        <f t="shared" si="2"/>
        <v>24.87</v>
      </c>
      <c r="H26" s="4">
        <f t="shared" si="2"/>
        <v>28.8</v>
      </c>
      <c r="I26" s="4">
        <f t="shared" si="2"/>
        <v>30.96</v>
      </c>
      <c r="J26" s="4">
        <f t="shared" si="2"/>
        <v>33.049999999999997</v>
      </c>
      <c r="K26" s="4">
        <f t="shared" si="2"/>
        <v>35.130000000000003</v>
      </c>
      <c r="L26" s="4">
        <f t="shared" si="2"/>
        <v>36.9</v>
      </c>
      <c r="M26" s="4">
        <f t="shared" si="2"/>
        <v>38.869999999999997</v>
      </c>
      <c r="N26" s="4">
        <f t="shared" si="2"/>
        <v>41.26</v>
      </c>
      <c r="O26" s="4">
        <f t="shared" si="2"/>
        <v>43.38</v>
      </c>
      <c r="P26" s="4">
        <f t="shared" si="2"/>
        <v>45.58</v>
      </c>
      <c r="Q26" s="4">
        <f t="shared" si="2"/>
        <v>47.62</v>
      </c>
      <c r="R26" s="4">
        <f t="shared" si="2"/>
        <v>49.28</v>
      </c>
      <c r="S26" s="4">
        <f t="shared" si="2"/>
        <v>51.67</v>
      </c>
      <c r="T26" s="4">
        <f t="shared" si="5"/>
        <v>53.87</v>
      </c>
      <c r="U26" s="4">
        <f t="shared" si="5"/>
        <v>56.1</v>
      </c>
      <c r="V26" s="4">
        <f t="shared" si="5"/>
        <v>58.03</v>
      </c>
      <c r="W26" s="4">
        <f t="shared" si="5"/>
        <v>59.19</v>
      </c>
      <c r="X26" s="4">
        <f t="shared" si="5"/>
        <v>61.5</v>
      </c>
      <c r="Y26" s="4">
        <f t="shared" si="5"/>
        <v>62.85</v>
      </c>
      <c r="Z26" s="4">
        <f t="shared" si="5"/>
        <v>64.47</v>
      </c>
      <c r="AA26" s="4">
        <f t="shared" si="5"/>
        <v>65.86</v>
      </c>
      <c r="AB26" s="4">
        <f t="shared" si="5"/>
        <v>67.87</v>
      </c>
      <c r="AC26" s="4">
        <f t="shared" si="5"/>
        <v>69.41</v>
      </c>
      <c r="AD26" s="4">
        <f t="shared" si="5"/>
        <v>71.34</v>
      </c>
      <c r="AE26" s="4">
        <f t="shared" si="5"/>
        <v>72.88</v>
      </c>
      <c r="AF26" s="4">
        <f t="shared" si="5"/>
        <v>74.23</v>
      </c>
      <c r="AG26" s="4">
        <f t="shared" si="5"/>
        <v>75.19</v>
      </c>
      <c r="AH26" s="4">
        <f t="shared" si="5"/>
        <v>76.16</v>
      </c>
      <c r="AI26" s="4">
        <f t="shared" si="5"/>
        <v>77.12</v>
      </c>
      <c r="AJ26" s="23">
        <f t="shared" si="4"/>
        <v>77.12</v>
      </c>
    </row>
    <row r="27" spans="2:36" x14ac:dyDescent="0.25">
      <c r="B27" s="15" t="s">
        <v>21</v>
      </c>
      <c r="C27" s="22">
        <v>84.14</v>
      </c>
      <c r="D27" s="4">
        <f t="shared" si="2"/>
        <v>15.99</v>
      </c>
      <c r="E27" s="4">
        <f t="shared" si="2"/>
        <v>20.190000000000001</v>
      </c>
      <c r="F27" s="4">
        <f t="shared" si="2"/>
        <v>23.98</v>
      </c>
      <c r="G27" s="4">
        <f t="shared" si="2"/>
        <v>27.14</v>
      </c>
      <c r="H27" s="4">
        <f t="shared" si="2"/>
        <v>31.43</v>
      </c>
      <c r="I27" s="4">
        <f t="shared" si="2"/>
        <v>33.78</v>
      </c>
      <c r="J27" s="4">
        <f t="shared" si="2"/>
        <v>36.049999999999997</v>
      </c>
      <c r="K27" s="4">
        <f t="shared" si="2"/>
        <v>38.33</v>
      </c>
      <c r="L27" s="4">
        <f t="shared" si="2"/>
        <v>40.26</v>
      </c>
      <c r="M27" s="4">
        <f t="shared" si="2"/>
        <v>42.41</v>
      </c>
      <c r="N27" s="4">
        <f t="shared" si="2"/>
        <v>45.01</v>
      </c>
      <c r="O27" s="4">
        <f t="shared" si="2"/>
        <v>47.33</v>
      </c>
      <c r="P27" s="4">
        <f t="shared" si="2"/>
        <v>49.73</v>
      </c>
      <c r="Q27" s="4">
        <f t="shared" si="2"/>
        <v>51.96</v>
      </c>
      <c r="R27" s="4">
        <f t="shared" si="2"/>
        <v>53.77</v>
      </c>
      <c r="S27" s="4">
        <f t="shared" si="2"/>
        <v>56.37</v>
      </c>
      <c r="T27" s="4">
        <f t="shared" si="5"/>
        <v>58.77</v>
      </c>
      <c r="U27" s="4">
        <f t="shared" si="5"/>
        <v>61.21</v>
      </c>
      <c r="V27" s="4">
        <f t="shared" si="5"/>
        <v>63.32</v>
      </c>
      <c r="W27" s="4">
        <f t="shared" si="5"/>
        <v>64.58</v>
      </c>
      <c r="X27" s="4">
        <f t="shared" si="5"/>
        <v>67.099999999999994</v>
      </c>
      <c r="Y27" s="4">
        <f t="shared" si="5"/>
        <v>68.569999999999993</v>
      </c>
      <c r="Z27" s="4">
        <f t="shared" si="5"/>
        <v>70.34</v>
      </c>
      <c r="AA27" s="4">
        <f t="shared" si="5"/>
        <v>71.86</v>
      </c>
      <c r="AB27" s="4">
        <f t="shared" si="5"/>
        <v>74.040000000000006</v>
      </c>
      <c r="AC27" s="4">
        <f t="shared" si="5"/>
        <v>75.73</v>
      </c>
      <c r="AD27" s="4">
        <f t="shared" si="5"/>
        <v>77.83</v>
      </c>
      <c r="AE27" s="4">
        <f t="shared" si="5"/>
        <v>79.510000000000005</v>
      </c>
      <c r="AF27" s="4">
        <f t="shared" si="5"/>
        <v>80.98</v>
      </c>
      <c r="AG27" s="4">
        <f t="shared" si="5"/>
        <v>82.04</v>
      </c>
      <c r="AH27" s="4">
        <f t="shared" si="5"/>
        <v>83.09</v>
      </c>
      <c r="AI27" s="4">
        <f t="shared" si="5"/>
        <v>84.14</v>
      </c>
      <c r="AJ27" s="23">
        <f t="shared" si="4"/>
        <v>84.14</v>
      </c>
    </row>
    <row r="28" spans="2:36" x14ac:dyDescent="0.25">
      <c r="B28" s="15" t="s">
        <v>22</v>
      </c>
      <c r="C28" s="22">
        <v>81.48</v>
      </c>
      <c r="D28" s="4">
        <f t="shared" si="2"/>
        <v>15.48</v>
      </c>
      <c r="E28" s="4">
        <f t="shared" si="2"/>
        <v>19.559999999999999</v>
      </c>
      <c r="F28" s="4">
        <f t="shared" si="2"/>
        <v>23.22</v>
      </c>
      <c r="G28" s="4">
        <f t="shared" si="2"/>
        <v>26.28</v>
      </c>
      <c r="H28" s="4">
        <f t="shared" si="2"/>
        <v>30.43</v>
      </c>
      <c r="I28" s="4">
        <f t="shared" si="2"/>
        <v>32.71</v>
      </c>
      <c r="J28" s="4">
        <f t="shared" si="2"/>
        <v>34.909999999999997</v>
      </c>
      <c r="K28" s="4">
        <f t="shared" si="2"/>
        <v>37.11</v>
      </c>
      <c r="L28" s="4">
        <f t="shared" si="2"/>
        <v>38.99</v>
      </c>
      <c r="M28" s="4">
        <f t="shared" si="2"/>
        <v>41.07</v>
      </c>
      <c r="N28" s="4">
        <f t="shared" si="2"/>
        <v>43.59</v>
      </c>
      <c r="O28" s="4">
        <f t="shared" si="2"/>
        <v>45.83</v>
      </c>
      <c r="P28" s="4">
        <f t="shared" si="2"/>
        <v>48.15</v>
      </c>
      <c r="Q28" s="4">
        <f t="shared" si="2"/>
        <v>50.31</v>
      </c>
      <c r="R28" s="4">
        <f t="shared" si="2"/>
        <v>52.07</v>
      </c>
      <c r="S28" s="4">
        <f t="shared" si="2"/>
        <v>54.59</v>
      </c>
      <c r="T28" s="4">
        <f t="shared" si="5"/>
        <v>56.91</v>
      </c>
      <c r="U28" s="4">
        <f t="shared" si="5"/>
        <v>59.28</v>
      </c>
      <c r="V28" s="4">
        <f t="shared" si="5"/>
        <v>61.31</v>
      </c>
      <c r="W28" s="4">
        <f t="shared" si="5"/>
        <v>62.54</v>
      </c>
      <c r="X28" s="4">
        <f t="shared" si="5"/>
        <v>64.98</v>
      </c>
      <c r="Y28" s="4">
        <f t="shared" si="5"/>
        <v>66.41</v>
      </c>
      <c r="Z28" s="4">
        <f t="shared" si="5"/>
        <v>68.12</v>
      </c>
      <c r="AA28" s="4">
        <f t="shared" si="5"/>
        <v>69.58</v>
      </c>
      <c r="AB28" s="4">
        <f t="shared" si="5"/>
        <v>71.7</v>
      </c>
      <c r="AC28" s="4">
        <f t="shared" si="5"/>
        <v>73.33</v>
      </c>
      <c r="AD28" s="4">
        <f t="shared" si="5"/>
        <v>75.37</v>
      </c>
      <c r="AE28" s="4">
        <f t="shared" si="5"/>
        <v>77</v>
      </c>
      <c r="AF28" s="4">
        <f t="shared" si="5"/>
        <v>78.42</v>
      </c>
      <c r="AG28" s="4">
        <f t="shared" si="5"/>
        <v>79.44</v>
      </c>
      <c r="AH28" s="4">
        <f t="shared" si="5"/>
        <v>80.459999999999994</v>
      </c>
      <c r="AI28" s="4">
        <f t="shared" si="5"/>
        <v>81.48</v>
      </c>
      <c r="AJ28" s="23">
        <f t="shared" si="4"/>
        <v>81.48</v>
      </c>
    </row>
    <row r="29" spans="2:36" x14ac:dyDescent="0.25">
      <c r="B29" s="15" t="s">
        <v>23</v>
      </c>
      <c r="C29" s="22">
        <v>92.27</v>
      </c>
      <c r="D29" s="4">
        <f t="shared" si="2"/>
        <v>17.53</v>
      </c>
      <c r="E29" s="4">
        <f t="shared" si="2"/>
        <v>22.14</v>
      </c>
      <c r="F29" s="4">
        <f t="shared" si="2"/>
        <v>26.3</v>
      </c>
      <c r="G29" s="4">
        <f t="shared" si="2"/>
        <v>29.76</v>
      </c>
      <c r="H29" s="4">
        <f t="shared" si="2"/>
        <v>34.46</v>
      </c>
      <c r="I29" s="4">
        <f t="shared" si="2"/>
        <v>37.049999999999997</v>
      </c>
      <c r="J29" s="4">
        <f t="shared" si="2"/>
        <v>39.54</v>
      </c>
      <c r="K29" s="4">
        <f t="shared" si="2"/>
        <v>42.03</v>
      </c>
      <c r="L29" s="4">
        <f t="shared" si="2"/>
        <v>44.15</v>
      </c>
      <c r="M29" s="4">
        <f t="shared" si="2"/>
        <v>46.5</v>
      </c>
      <c r="N29" s="4">
        <f t="shared" si="2"/>
        <v>49.36</v>
      </c>
      <c r="O29" s="4">
        <f t="shared" si="2"/>
        <v>51.9</v>
      </c>
      <c r="P29" s="4">
        <f t="shared" si="2"/>
        <v>54.53</v>
      </c>
      <c r="Q29" s="4">
        <f t="shared" si="2"/>
        <v>56.98</v>
      </c>
      <c r="R29" s="4">
        <f t="shared" si="2"/>
        <v>58.96</v>
      </c>
      <c r="S29" s="4">
        <f t="shared" si="2"/>
        <v>61.82</v>
      </c>
      <c r="T29" s="4">
        <f t="shared" si="5"/>
        <v>64.45</v>
      </c>
      <c r="U29" s="4">
        <f t="shared" si="5"/>
        <v>67.13</v>
      </c>
      <c r="V29" s="4">
        <f t="shared" si="5"/>
        <v>69.430000000000007</v>
      </c>
      <c r="W29" s="4">
        <f t="shared" si="5"/>
        <v>70.819999999999993</v>
      </c>
      <c r="X29" s="4">
        <f t="shared" si="5"/>
        <v>73.59</v>
      </c>
      <c r="Y29" s="4">
        <f t="shared" si="5"/>
        <v>75.2</v>
      </c>
      <c r="Z29" s="4">
        <f t="shared" si="5"/>
        <v>77.14</v>
      </c>
      <c r="AA29" s="4">
        <f t="shared" si="5"/>
        <v>78.8</v>
      </c>
      <c r="AB29" s="4">
        <f t="shared" si="5"/>
        <v>81.2</v>
      </c>
      <c r="AC29" s="4">
        <f t="shared" si="5"/>
        <v>83.04</v>
      </c>
      <c r="AD29" s="4">
        <f t="shared" si="5"/>
        <v>85.35</v>
      </c>
      <c r="AE29" s="4">
        <f t="shared" si="5"/>
        <v>87.2</v>
      </c>
      <c r="AF29" s="4">
        <f t="shared" si="5"/>
        <v>88.81</v>
      </c>
      <c r="AG29" s="4">
        <f t="shared" si="5"/>
        <v>89.96</v>
      </c>
      <c r="AH29" s="4">
        <f t="shared" si="5"/>
        <v>91.12</v>
      </c>
      <c r="AI29" s="4">
        <f t="shared" si="5"/>
        <v>92.27</v>
      </c>
      <c r="AJ29" s="23">
        <f t="shared" si="4"/>
        <v>92.27</v>
      </c>
    </row>
    <row r="30" spans="2:36" x14ac:dyDescent="0.25">
      <c r="B30" s="15" t="s">
        <v>24</v>
      </c>
      <c r="C30" s="22">
        <v>97.59</v>
      </c>
      <c r="D30" s="4">
        <f t="shared" si="2"/>
        <v>18.54</v>
      </c>
      <c r="E30" s="4">
        <f t="shared" si="2"/>
        <v>23.42</v>
      </c>
      <c r="F30" s="4">
        <f t="shared" si="2"/>
        <v>27.81</v>
      </c>
      <c r="G30" s="4">
        <f t="shared" si="2"/>
        <v>31.47</v>
      </c>
      <c r="H30" s="4">
        <f t="shared" si="2"/>
        <v>36.450000000000003</v>
      </c>
      <c r="I30" s="4">
        <f t="shared" si="2"/>
        <v>39.18</v>
      </c>
      <c r="J30" s="4">
        <f t="shared" si="2"/>
        <v>41.82</v>
      </c>
      <c r="K30" s="4">
        <f t="shared" si="2"/>
        <v>44.45</v>
      </c>
      <c r="L30" s="4">
        <f t="shared" si="2"/>
        <v>46.7</v>
      </c>
      <c r="M30" s="4">
        <f t="shared" si="2"/>
        <v>49.19</v>
      </c>
      <c r="N30" s="4">
        <f t="shared" si="2"/>
        <v>52.21</v>
      </c>
      <c r="O30" s="4">
        <f t="shared" si="2"/>
        <v>54.89</v>
      </c>
      <c r="P30" s="4">
        <f t="shared" si="2"/>
        <v>57.68</v>
      </c>
      <c r="Q30" s="4">
        <f t="shared" si="2"/>
        <v>60.26</v>
      </c>
      <c r="R30" s="4">
        <f t="shared" si="2"/>
        <v>62.36</v>
      </c>
      <c r="S30" s="4">
        <f t="shared" si="2"/>
        <v>65.39</v>
      </c>
      <c r="T30" s="4">
        <f t="shared" si="5"/>
        <v>68.17</v>
      </c>
      <c r="U30" s="4">
        <f t="shared" si="5"/>
        <v>71</v>
      </c>
      <c r="V30" s="4">
        <f t="shared" si="5"/>
        <v>73.44</v>
      </c>
      <c r="W30" s="4">
        <f t="shared" si="5"/>
        <v>74.900000000000006</v>
      </c>
      <c r="X30" s="4">
        <f t="shared" si="5"/>
        <v>77.83</v>
      </c>
      <c r="Y30" s="4">
        <f t="shared" si="5"/>
        <v>79.540000000000006</v>
      </c>
      <c r="Z30" s="4">
        <f t="shared" si="5"/>
        <v>81.59</v>
      </c>
      <c r="AA30" s="4">
        <f t="shared" si="5"/>
        <v>83.34</v>
      </c>
      <c r="AB30" s="4">
        <f t="shared" si="5"/>
        <v>85.88</v>
      </c>
      <c r="AC30" s="4">
        <f t="shared" si="5"/>
        <v>87.83</v>
      </c>
      <c r="AD30" s="4">
        <f t="shared" si="5"/>
        <v>90.27</v>
      </c>
      <c r="AE30" s="4">
        <f t="shared" si="5"/>
        <v>92.22</v>
      </c>
      <c r="AF30" s="4">
        <f t="shared" si="5"/>
        <v>93.93</v>
      </c>
      <c r="AG30" s="4">
        <f t="shared" si="5"/>
        <v>95.15</v>
      </c>
      <c r="AH30" s="4">
        <f t="shared" si="5"/>
        <v>96.37</v>
      </c>
      <c r="AI30" s="4">
        <f t="shared" si="5"/>
        <v>97.59</v>
      </c>
      <c r="AJ30" s="23">
        <f t="shared" si="4"/>
        <v>97.59</v>
      </c>
    </row>
    <row r="31" spans="2:36" x14ac:dyDescent="0.25">
      <c r="B31" s="15" t="s">
        <v>25</v>
      </c>
      <c r="C31" s="22">
        <v>96.12</v>
      </c>
      <c r="D31" s="4">
        <f t="shared" si="2"/>
        <v>18.260000000000002</v>
      </c>
      <c r="E31" s="4">
        <f t="shared" si="2"/>
        <v>23.07</v>
      </c>
      <c r="F31" s="4">
        <f t="shared" si="2"/>
        <v>27.39</v>
      </c>
      <c r="G31" s="4">
        <f t="shared" si="2"/>
        <v>31</v>
      </c>
      <c r="H31" s="4">
        <f t="shared" si="2"/>
        <v>35.9</v>
      </c>
      <c r="I31" s="4">
        <f t="shared" si="2"/>
        <v>38.590000000000003</v>
      </c>
      <c r="J31" s="4">
        <f t="shared" si="2"/>
        <v>41.19</v>
      </c>
      <c r="K31" s="4">
        <f t="shared" si="2"/>
        <v>43.78</v>
      </c>
      <c r="L31" s="4">
        <f t="shared" si="2"/>
        <v>45.99</v>
      </c>
      <c r="M31" s="4">
        <f t="shared" si="2"/>
        <v>48.44</v>
      </c>
      <c r="N31" s="4">
        <f t="shared" si="2"/>
        <v>51.42</v>
      </c>
      <c r="O31" s="4">
        <f t="shared" si="2"/>
        <v>54.07</v>
      </c>
      <c r="P31" s="4">
        <f t="shared" si="2"/>
        <v>56.81</v>
      </c>
      <c r="Q31" s="4">
        <f t="shared" si="2"/>
        <v>59.35</v>
      </c>
      <c r="R31" s="4">
        <f t="shared" si="2"/>
        <v>61.42</v>
      </c>
      <c r="S31" s="4">
        <f t="shared" si="2"/>
        <v>64.400000000000006</v>
      </c>
      <c r="T31" s="4">
        <f t="shared" si="5"/>
        <v>67.14</v>
      </c>
      <c r="U31" s="4">
        <f t="shared" si="5"/>
        <v>69.930000000000007</v>
      </c>
      <c r="V31" s="4">
        <f t="shared" si="5"/>
        <v>72.33</v>
      </c>
      <c r="W31" s="4">
        <f t="shared" si="5"/>
        <v>73.77</v>
      </c>
      <c r="X31" s="4">
        <f t="shared" si="5"/>
        <v>76.66</v>
      </c>
      <c r="Y31" s="4">
        <f t="shared" si="5"/>
        <v>78.34</v>
      </c>
      <c r="Z31" s="4">
        <f t="shared" si="5"/>
        <v>80.36</v>
      </c>
      <c r="AA31" s="4">
        <f t="shared" si="5"/>
        <v>82.09</v>
      </c>
      <c r="AB31" s="4">
        <f t="shared" si="5"/>
        <v>84.59</v>
      </c>
      <c r="AC31" s="4">
        <f t="shared" si="5"/>
        <v>86.51</v>
      </c>
      <c r="AD31" s="4">
        <f t="shared" si="5"/>
        <v>88.91</v>
      </c>
      <c r="AE31" s="4">
        <f t="shared" si="5"/>
        <v>90.83</v>
      </c>
      <c r="AF31" s="4">
        <f t="shared" si="5"/>
        <v>92.52</v>
      </c>
      <c r="AG31" s="4">
        <f t="shared" si="5"/>
        <v>93.72</v>
      </c>
      <c r="AH31" s="4">
        <f t="shared" si="5"/>
        <v>94.92</v>
      </c>
      <c r="AI31" s="4">
        <f t="shared" si="5"/>
        <v>96.12</v>
      </c>
      <c r="AJ31" s="23">
        <f t="shared" si="4"/>
        <v>96.12</v>
      </c>
    </row>
    <row r="32" spans="2:36" x14ac:dyDescent="0.25">
      <c r="B32" s="15" t="s">
        <v>26</v>
      </c>
      <c r="C32" s="22">
        <v>98.06</v>
      </c>
      <c r="D32" s="4">
        <f t="shared" si="2"/>
        <v>18.63</v>
      </c>
      <c r="E32" s="4">
        <f t="shared" si="2"/>
        <v>23.53</v>
      </c>
      <c r="F32" s="4">
        <f t="shared" si="2"/>
        <v>27.95</v>
      </c>
      <c r="G32" s="4">
        <f t="shared" si="2"/>
        <v>31.62</v>
      </c>
      <c r="H32" s="4">
        <f t="shared" si="2"/>
        <v>36.630000000000003</v>
      </c>
      <c r="I32" s="4">
        <f t="shared" si="2"/>
        <v>39.369999999999997</v>
      </c>
      <c r="J32" s="4">
        <f t="shared" si="2"/>
        <v>42.02</v>
      </c>
      <c r="K32" s="4">
        <f t="shared" si="2"/>
        <v>44.67</v>
      </c>
      <c r="L32" s="4">
        <f t="shared" si="2"/>
        <v>46.92</v>
      </c>
      <c r="M32" s="4">
        <f t="shared" si="2"/>
        <v>49.42</v>
      </c>
      <c r="N32" s="4">
        <f t="shared" si="2"/>
        <v>52.46</v>
      </c>
      <c r="O32" s="4">
        <f t="shared" si="2"/>
        <v>55.16</v>
      </c>
      <c r="P32" s="4">
        <f t="shared" si="2"/>
        <v>57.95</v>
      </c>
      <c r="Q32" s="4">
        <f t="shared" si="2"/>
        <v>60.55</v>
      </c>
      <c r="R32" s="4">
        <f t="shared" si="2"/>
        <v>62.66</v>
      </c>
      <c r="S32" s="4">
        <f t="shared" si="2"/>
        <v>65.7</v>
      </c>
      <c r="T32" s="4">
        <f t="shared" si="5"/>
        <v>68.489999999999995</v>
      </c>
      <c r="U32" s="4">
        <f t="shared" si="5"/>
        <v>71.34</v>
      </c>
      <c r="V32" s="4">
        <f t="shared" si="5"/>
        <v>73.790000000000006</v>
      </c>
      <c r="W32" s="4">
        <f t="shared" si="5"/>
        <v>75.260000000000005</v>
      </c>
      <c r="X32" s="4">
        <f t="shared" si="5"/>
        <v>78.2</v>
      </c>
      <c r="Y32" s="4">
        <f t="shared" si="5"/>
        <v>79.92</v>
      </c>
      <c r="Z32" s="4">
        <f t="shared" si="5"/>
        <v>81.98</v>
      </c>
      <c r="AA32" s="4">
        <f t="shared" si="5"/>
        <v>83.74</v>
      </c>
      <c r="AB32" s="4">
        <f t="shared" si="5"/>
        <v>86.29</v>
      </c>
      <c r="AC32" s="4">
        <f t="shared" si="5"/>
        <v>88.25</v>
      </c>
      <c r="AD32" s="4">
        <f t="shared" si="5"/>
        <v>90.71</v>
      </c>
      <c r="AE32" s="4">
        <f t="shared" si="5"/>
        <v>92.67</v>
      </c>
      <c r="AF32" s="4">
        <f t="shared" si="5"/>
        <v>94.38</v>
      </c>
      <c r="AG32" s="4">
        <f t="shared" si="5"/>
        <v>95.61</v>
      </c>
      <c r="AH32" s="4">
        <f t="shared" si="5"/>
        <v>96.83</v>
      </c>
      <c r="AI32" s="4">
        <f t="shared" si="5"/>
        <v>98.06</v>
      </c>
      <c r="AJ32" s="23">
        <f t="shared" si="4"/>
        <v>98.06</v>
      </c>
    </row>
    <row r="33" spans="2:36" x14ac:dyDescent="0.25">
      <c r="B33" s="15" t="s">
        <v>27</v>
      </c>
      <c r="C33" s="22">
        <v>88.69</v>
      </c>
      <c r="D33" s="4">
        <f t="shared" si="2"/>
        <v>16.850000000000001</v>
      </c>
      <c r="E33" s="4">
        <f t="shared" si="2"/>
        <v>21.29</v>
      </c>
      <c r="F33" s="4">
        <f t="shared" si="2"/>
        <v>25.28</v>
      </c>
      <c r="G33" s="4">
        <f t="shared" si="2"/>
        <v>28.6</v>
      </c>
      <c r="H33" s="4">
        <f t="shared" si="2"/>
        <v>33.130000000000003</v>
      </c>
      <c r="I33" s="4">
        <f t="shared" si="2"/>
        <v>35.61</v>
      </c>
      <c r="J33" s="4">
        <f t="shared" si="2"/>
        <v>38</v>
      </c>
      <c r="K33" s="4">
        <f t="shared" si="2"/>
        <v>40.4</v>
      </c>
      <c r="L33" s="4">
        <f t="shared" si="2"/>
        <v>42.44</v>
      </c>
      <c r="M33" s="4">
        <f t="shared" si="2"/>
        <v>44.7</v>
      </c>
      <c r="N33" s="4">
        <f t="shared" si="2"/>
        <v>47.45</v>
      </c>
      <c r="O33" s="4">
        <f t="shared" si="2"/>
        <v>49.89</v>
      </c>
      <c r="P33" s="4">
        <f t="shared" si="2"/>
        <v>52.42</v>
      </c>
      <c r="Q33" s="4">
        <f t="shared" si="2"/>
        <v>54.77</v>
      </c>
      <c r="R33" s="4">
        <f t="shared" si="2"/>
        <v>56.67</v>
      </c>
      <c r="S33" s="4">
        <f t="shared" si="2"/>
        <v>59.42</v>
      </c>
      <c r="T33" s="4">
        <f t="shared" si="5"/>
        <v>61.95</v>
      </c>
      <c r="U33" s="4">
        <f t="shared" si="5"/>
        <v>64.52</v>
      </c>
      <c r="V33" s="4">
        <f t="shared" si="5"/>
        <v>66.739999999999995</v>
      </c>
      <c r="W33" s="4">
        <f t="shared" si="5"/>
        <v>68.069999999999993</v>
      </c>
      <c r="X33" s="4">
        <f t="shared" si="5"/>
        <v>70.73</v>
      </c>
      <c r="Y33" s="4">
        <f t="shared" si="5"/>
        <v>72.28</v>
      </c>
      <c r="Z33" s="4">
        <f t="shared" si="5"/>
        <v>74.14</v>
      </c>
      <c r="AA33" s="4">
        <f t="shared" si="5"/>
        <v>75.739999999999995</v>
      </c>
      <c r="AB33" s="4">
        <f t="shared" si="5"/>
        <v>78.05</v>
      </c>
      <c r="AC33" s="4">
        <f t="shared" si="5"/>
        <v>79.819999999999993</v>
      </c>
      <c r="AD33" s="4">
        <f t="shared" si="5"/>
        <v>82.04</v>
      </c>
      <c r="AE33" s="4">
        <f t="shared" si="5"/>
        <v>83.81</v>
      </c>
      <c r="AF33" s="4">
        <f t="shared" si="5"/>
        <v>85.36</v>
      </c>
      <c r="AG33" s="4">
        <f t="shared" si="5"/>
        <v>86.47</v>
      </c>
      <c r="AH33" s="4">
        <f t="shared" si="5"/>
        <v>87.58</v>
      </c>
      <c r="AI33" s="4">
        <f t="shared" si="5"/>
        <v>88.69</v>
      </c>
      <c r="AJ33" s="23">
        <f t="shared" si="4"/>
        <v>88.69</v>
      </c>
    </row>
    <row r="34" spans="2:36" x14ac:dyDescent="0.25">
      <c r="B34" s="15" t="s">
        <v>28</v>
      </c>
      <c r="C34" s="22">
        <v>77.819999999999993</v>
      </c>
      <c r="D34" s="4">
        <f t="shared" si="2"/>
        <v>14.79</v>
      </c>
      <c r="E34" s="4">
        <f t="shared" si="2"/>
        <v>18.68</v>
      </c>
      <c r="F34" s="4">
        <f t="shared" si="2"/>
        <v>22.18</v>
      </c>
      <c r="G34" s="4">
        <f t="shared" si="2"/>
        <v>25.1</v>
      </c>
      <c r="H34" s="4">
        <f t="shared" si="2"/>
        <v>29.07</v>
      </c>
      <c r="I34" s="4">
        <f t="shared" si="2"/>
        <v>31.24</v>
      </c>
      <c r="J34" s="4">
        <f t="shared" si="2"/>
        <v>33.35</v>
      </c>
      <c r="K34" s="4">
        <f t="shared" si="2"/>
        <v>35.450000000000003</v>
      </c>
      <c r="L34" s="4">
        <f t="shared" si="2"/>
        <v>37.24</v>
      </c>
      <c r="M34" s="4">
        <f t="shared" si="2"/>
        <v>39.22</v>
      </c>
      <c r="N34" s="4">
        <f t="shared" si="2"/>
        <v>41.63</v>
      </c>
      <c r="O34" s="4">
        <f t="shared" si="2"/>
        <v>43.77</v>
      </c>
      <c r="P34" s="4">
        <f t="shared" si="2"/>
        <v>45.99</v>
      </c>
      <c r="Q34" s="4">
        <f t="shared" si="2"/>
        <v>48.05</v>
      </c>
      <c r="R34" s="4">
        <f t="shared" si="2"/>
        <v>49.73</v>
      </c>
      <c r="S34" s="4">
        <f t="shared" si="2"/>
        <v>52.14</v>
      </c>
      <c r="T34" s="4">
        <f t="shared" si="5"/>
        <v>54.36</v>
      </c>
      <c r="U34" s="4">
        <f t="shared" si="5"/>
        <v>56.61</v>
      </c>
      <c r="V34" s="4">
        <f t="shared" si="5"/>
        <v>58.56</v>
      </c>
      <c r="W34" s="4">
        <f t="shared" si="5"/>
        <v>59.73</v>
      </c>
      <c r="X34" s="4">
        <f t="shared" si="5"/>
        <v>62.06</v>
      </c>
      <c r="Y34" s="4">
        <f t="shared" si="5"/>
        <v>63.42</v>
      </c>
      <c r="Z34" s="4">
        <f t="shared" si="5"/>
        <v>65.06</v>
      </c>
      <c r="AA34" s="4">
        <f t="shared" si="5"/>
        <v>66.459999999999994</v>
      </c>
      <c r="AB34" s="4">
        <f t="shared" si="5"/>
        <v>68.48</v>
      </c>
      <c r="AC34" s="4">
        <f t="shared" si="5"/>
        <v>70.040000000000006</v>
      </c>
      <c r="AD34" s="4">
        <f t="shared" si="5"/>
        <v>71.98</v>
      </c>
      <c r="AE34" s="4">
        <f t="shared" si="5"/>
        <v>73.540000000000006</v>
      </c>
      <c r="AF34" s="4">
        <f t="shared" si="5"/>
        <v>74.900000000000006</v>
      </c>
      <c r="AG34" s="4">
        <f t="shared" si="5"/>
        <v>75.87</v>
      </c>
      <c r="AH34" s="4">
        <f t="shared" si="5"/>
        <v>76.849999999999994</v>
      </c>
      <c r="AI34" s="4">
        <f t="shared" si="5"/>
        <v>77.819999999999993</v>
      </c>
      <c r="AJ34" s="23">
        <f t="shared" si="4"/>
        <v>77.819999999999993</v>
      </c>
    </row>
    <row r="35" spans="2:36" x14ac:dyDescent="0.25">
      <c r="B35" s="15" t="s">
        <v>29</v>
      </c>
      <c r="C35" s="22">
        <v>72.400000000000006</v>
      </c>
      <c r="D35" s="4">
        <f t="shared" si="2"/>
        <v>13.76</v>
      </c>
      <c r="E35" s="4">
        <f t="shared" si="2"/>
        <v>17.38</v>
      </c>
      <c r="F35" s="4">
        <f t="shared" si="2"/>
        <v>20.63</v>
      </c>
      <c r="G35" s="4">
        <f t="shared" si="2"/>
        <v>23.35</v>
      </c>
      <c r="H35" s="4">
        <f t="shared" si="2"/>
        <v>27.04</v>
      </c>
      <c r="I35" s="4">
        <f t="shared" si="2"/>
        <v>29.07</v>
      </c>
      <c r="J35" s="4">
        <f t="shared" si="2"/>
        <v>31.02</v>
      </c>
      <c r="K35" s="4">
        <f t="shared" si="2"/>
        <v>32.979999999999997</v>
      </c>
      <c r="L35" s="4">
        <f t="shared" si="2"/>
        <v>34.64</v>
      </c>
      <c r="M35" s="4">
        <f t="shared" si="2"/>
        <v>36.49</v>
      </c>
      <c r="N35" s="4">
        <f t="shared" si="2"/>
        <v>38.729999999999997</v>
      </c>
      <c r="O35" s="4">
        <f t="shared" si="2"/>
        <v>40.729999999999997</v>
      </c>
      <c r="P35" s="4">
        <f t="shared" si="2"/>
        <v>42.79</v>
      </c>
      <c r="Q35" s="4">
        <f t="shared" si="2"/>
        <v>44.71</v>
      </c>
      <c r="R35" s="4">
        <f t="shared" si="2"/>
        <v>46.26</v>
      </c>
      <c r="S35" s="4">
        <f t="shared" si="2"/>
        <v>48.51</v>
      </c>
      <c r="T35" s="4">
        <f t="shared" si="5"/>
        <v>50.57</v>
      </c>
      <c r="U35" s="4">
        <f t="shared" si="5"/>
        <v>52.67</v>
      </c>
      <c r="V35" s="4">
        <f t="shared" si="5"/>
        <v>54.48</v>
      </c>
      <c r="W35" s="4">
        <f t="shared" si="5"/>
        <v>55.57</v>
      </c>
      <c r="X35" s="4">
        <f t="shared" si="5"/>
        <v>57.74</v>
      </c>
      <c r="Y35" s="4">
        <f t="shared" si="5"/>
        <v>59.01</v>
      </c>
      <c r="Z35" s="4">
        <f t="shared" si="5"/>
        <v>60.53</v>
      </c>
      <c r="AA35" s="4">
        <f t="shared" si="5"/>
        <v>61.83</v>
      </c>
      <c r="AB35" s="4">
        <f t="shared" si="5"/>
        <v>63.71</v>
      </c>
      <c r="AC35" s="4">
        <f t="shared" si="5"/>
        <v>65.16</v>
      </c>
      <c r="AD35" s="4">
        <f t="shared" si="5"/>
        <v>66.97</v>
      </c>
      <c r="AE35" s="4">
        <f t="shared" si="5"/>
        <v>68.42</v>
      </c>
      <c r="AF35" s="4">
        <f t="shared" si="5"/>
        <v>69.69</v>
      </c>
      <c r="AG35" s="4">
        <f t="shared" si="5"/>
        <v>70.59</v>
      </c>
      <c r="AH35" s="4">
        <f t="shared" si="5"/>
        <v>71.5</v>
      </c>
      <c r="AI35" s="4">
        <f t="shared" si="5"/>
        <v>72.400000000000006</v>
      </c>
      <c r="AJ35" s="23">
        <f t="shared" si="4"/>
        <v>72.400000000000006</v>
      </c>
    </row>
    <row r="36" spans="2:36" x14ac:dyDescent="0.25">
      <c r="B36" s="15" t="s">
        <v>30</v>
      </c>
      <c r="C36" s="22">
        <v>68.569999999999993</v>
      </c>
      <c r="D36" s="4">
        <f t="shared" si="2"/>
        <v>13.03</v>
      </c>
      <c r="E36" s="4">
        <f t="shared" si="2"/>
        <v>16.46</v>
      </c>
      <c r="F36" s="4">
        <f t="shared" si="2"/>
        <v>19.54</v>
      </c>
      <c r="G36" s="4">
        <f t="shared" si="2"/>
        <v>22.11</v>
      </c>
      <c r="H36" s="4">
        <f t="shared" si="2"/>
        <v>25.61</v>
      </c>
      <c r="I36" s="4">
        <f t="shared" si="2"/>
        <v>27.53</v>
      </c>
      <c r="J36" s="4">
        <f t="shared" si="2"/>
        <v>29.38</v>
      </c>
      <c r="K36" s="4">
        <f t="shared" si="2"/>
        <v>31.23</v>
      </c>
      <c r="L36" s="4">
        <f t="shared" si="2"/>
        <v>32.81</v>
      </c>
      <c r="M36" s="4">
        <f t="shared" si="2"/>
        <v>34.56</v>
      </c>
      <c r="N36" s="4">
        <f t="shared" si="2"/>
        <v>36.68</v>
      </c>
      <c r="O36" s="4">
        <f t="shared" si="2"/>
        <v>38.57</v>
      </c>
      <c r="P36" s="4">
        <f t="shared" si="2"/>
        <v>40.520000000000003</v>
      </c>
      <c r="Q36" s="4">
        <f t="shared" si="2"/>
        <v>42.34</v>
      </c>
      <c r="R36" s="4">
        <f t="shared" si="2"/>
        <v>43.82</v>
      </c>
      <c r="S36" s="4">
        <f t="shared" si="2"/>
        <v>45.94</v>
      </c>
      <c r="T36" s="4">
        <f t="shared" si="5"/>
        <v>47.9</v>
      </c>
      <c r="U36" s="4">
        <f t="shared" si="5"/>
        <v>49.88</v>
      </c>
      <c r="V36" s="4">
        <f t="shared" si="5"/>
        <v>51.6</v>
      </c>
      <c r="W36" s="4">
        <f t="shared" si="5"/>
        <v>52.63</v>
      </c>
      <c r="X36" s="4">
        <f t="shared" si="5"/>
        <v>54.68</v>
      </c>
      <c r="Y36" s="4">
        <f t="shared" si="5"/>
        <v>55.88</v>
      </c>
      <c r="Z36" s="4">
        <f t="shared" si="5"/>
        <v>57.32</v>
      </c>
      <c r="AA36" s="4">
        <f t="shared" si="5"/>
        <v>58.56</v>
      </c>
      <c r="AB36" s="4">
        <f t="shared" si="5"/>
        <v>60.34</v>
      </c>
      <c r="AC36" s="4">
        <f t="shared" si="5"/>
        <v>61.71</v>
      </c>
      <c r="AD36" s="4">
        <f t="shared" si="5"/>
        <v>63.43</v>
      </c>
      <c r="AE36" s="4">
        <f t="shared" si="5"/>
        <v>64.8</v>
      </c>
      <c r="AF36" s="4">
        <f t="shared" si="5"/>
        <v>66</v>
      </c>
      <c r="AG36" s="4">
        <f t="shared" si="5"/>
        <v>66.86</v>
      </c>
      <c r="AH36" s="4">
        <f t="shared" si="5"/>
        <v>67.709999999999994</v>
      </c>
      <c r="AI36" s="4">
        <f t="shared" si="5"/>
        <v>68.569999999999993</v>
      </c>
      <c r="AJ36" s="23">
        <f t="shared" si="4"/>
        <v>68.569999999999993</v>
      </c>
    </row>
    <row r="37" spans="2:36" x14ac:dyDescent="0.25">
      <c r="B37" s="15" t="s">
        <v>31</v>
      </c>
      <c r="C37" s="22">
        <v>88.58</v>
      </c>
      <c r="D37" s="4">
        <f t="shared" si="2"/>
        <v>16.829999999999998</v>
      </c>
      <c r="E37" s="4">
        <f t="shared" si="2"/>
        <v>21.26</v>
      </c>
      <c r="F37" s="4">
        <f t="shared" si="2"/>
        <v>25.25</v>
      </c>
      <c r="G37" s="4">
        <f t="shared" si="2"/>
        <v>28.57</v>
      </c>
      <c r="H37" s="4">
        <f t="shared" si="2"/>
        <v>33.08</v>
      </c>
      <c r="I37" s="4">
        <f t="shared" si="2"/>
        <v>35.56</v>
      </c>
      <c r="J37" s="4">
        <f t="shared" si="2"/>
        <v>37.96</v>
      </c>
      <c r="K37" s="4">
        <f t="shared" si="2"/>
        <v>40.35</v>
      </c>
      <c r="L37" s="4">
        <f t="shared" si="2"/>
        <v>42.39</v>
      </c>
      <c r="M37" s="4">
        <f t="shared" si="2"/>
        <v>44.64</v>
      </c>
      <c r="N37" s="4">
        <f t="shared" si="2"/>
        <v>47.39</v>
      </c>
      <c r="O37" s="4">
        <f t="shared" si="2"/>
        <v>49.83</v>
      </c>
      <c r="P37" s="4">
        <f t="shared" si="2"/>
        <v>52.35</v>
      </c>
      <c r="Q37" s="4">
        <f t="shared" si="2"/>
        <v>54.7</v>
      </c>
      <c r="R37" s="4">
        <f t="shared" si="2"/>
        <v>56.6</v>
      </c>
      <c r="S37" s="4">
        <f t="shared" si="2"/>
        <v>59.35</v>
      </c>
      <c r="T37" s="4">
        <f t="shared" si="5"/>
        <v>61.87</v>
      </c>
      <c r="U37" s="4">
        <f t="shared" si="5"/>
        <v>64.44</v>
      </c>
      <c r="V37" s="4">
        <f t="shared" si="5"/>
        <v>66.66</v>
      </c>
      <c r="W37" s="4">
        <f t="shared" si="5"/>
        <v>67.989999999999995</v>
      </c>
      <c r="X37" s="4">
        <f t="shared" si="5"/>
        <v>70.64</v>
      </c>
      <c r="Y37" s="4">
        <f t="shared" si="5"/>
        <v>72.19</v>
      </c>
      <c r="Z37" s="4">
        <f t="shared" si="5"/>
        <v>74.05</v>
      </c>
      <c r="AA37" s="4">
        <f t="shared" si="5"/>
        <v>75.650000000000006</v>
      </c>
      <c r="AB37" s="4">
        <f t="shared" si="5"/>
        <v>77.95</v>
      </c>
      <c r="AC37" s="4">
        <f t="shared" si="5"/>
        <v>79.72</v>
      </c>
      <c r="AD37" s="4">
        <f t="shared" si="5"/>
        <v>81.94</v>
      </c>
      <c r="AE37" s="4">
        <f t="shared" si="5"/>
        <v>83.71</v>
      </c>
      <c r="AF37" s="4">
        <f t="shared" si="5"/>
        <v>85.26</v>
      </c>
      <c r="AG37" s="4">
        <f t="shared" si="5"/>
        <v>86.37</v>
      </c>
      <c r="AH37" s="4">
        <f t="shared" si="5"/>
        <v>87.47</v>
      </c>
      <c r="AI37" s="4">
        <f t="shared" si="5"/>
        <v>88.58</v>
      </c>
      <c r="AJ37" s="23">
        <f t="shared" si="4"/>
        <v>88.58</v>
      </c>
    </row>
    <row r="38" spans="2:36" x14ac:dyDescent="0.25">
      <c r="B38" s="15" t="s">
        <v>32</v>
      </c>
      <c r="C38" s="22">
        <v>89.95</v>
      </c>
      <c r="D38" s="4">
        <f t="shared" si="2"/>
        <v>17.09</v>
      </c>
      <c r="E38" s="4">
        <f t="shared" si="2"/>
        <v>21.59</v>
      </c>
      <c r="F38" s="4">
        <f t="shared" si="2"/>
        <v>25.64</v>
      </c>
      <c r="G38" s="4">
        <f t="shared" si="2"/>
        <v>29.01</v>
      </c>
      <c r="H38" s="4">
        <f t="shared" si="2"/>
        <v>33.6</v>
      </c>
      <c r="I38" s="4">
        <f t="shared" si="2"/>
        <v>36.11</v>
      </c>
      <c r="J38" s="4">
        <f t="shared" si="2"/>
        <v>38.54</v>
      </c>
      <c r="K38" s="4">
        <f t="shared" si="2"/>
        <v>40.97</v>
      </c>
      <c r="L38" s="4">
        <f t="shared" si="2"/>
        <v>43.04</v>
      </c>
      <c r="M38" s="4">
        <f t="shared" si="2"/>
        <v>45.33</v>
      </c>
      <c r="N38" s="4">
        <f t="shared" si="2"/>
        <v>48.12</v>
      </c>
      <c r="O38" s="4">
        <f t="shared" si="2"/>
        <v>50.6</v>
      </c>
      <c r="P38" s="4">
        <f t="shared" si="2"/>
        <v>53.16</v>
      </c>
      <c r="Q38" s="4">
        <f t="shared" si="2"/>
        <v>55.54</v>
      </c>
      <c r="R38" s="4">
        <f t="shared" si="2"/>
        <v>57.48</v>
      </c>
      <c r="S38" s="4">
        <f t="shared" si="2"/>
        <v>60.27</v>
      </c>
      <c r="T38" s="4">
        <f t="shared" si="5"/>
        <v>62.83</v>
      </c>
      <c r="U38" s="4">
        <f t="shared" si="5"/>
        <v>65.44</v>
      </c>
      <c r="V38" s="4">
        <f t="shared" si="5"/>
        <v>67.69</v>
      </c>
      <c r="W38" s="4">
        <f t="shared" si="5"/>
        <v>69.040000000000006</v>
      </c>
      <c r="X38" s="4">
        <f t="shared" si="5"/>
        <v>71.739999999999995</v>
      </c>
      <c r="Y38" s="4">
        <f t="shared" si="5"/>
        <v>73.31</v>
      </c>
      <c r="Z38" s="4">
        <f t="shared" si="5"/>
        <v>75.2</v>
      </c>
      <c r="AA38" s="4">
        <f t="shared" si="5"/>
        <v>76.819999999999993</v>
      </c>
      <c r="AB38" s="4">
        <f t="shared" si="5"/>
        <v>79.16</v>
      </c>
      <c r="AC38" s="4">
        <f t="shared" si="5"/>
        <v>80.959999999999994</v>
      </c>
      <c r="AD38" s="4">
        <f t="shared" si="5"/>
        <v>83.2</v>
      </c>
      <c r="AE38" s="4">
        <f t="shared" si="5"/>
        <v>85</v>
      </c>
      <c r="AF38" s="4">
        <f t="shared" si="5"/>
        <v>86.58</v>
      </c>
      <c r="AG38" s="4">
        <f t="shared" si="5"/>
        <v>87.7</v>
      </c>
      <c r="AH38" s="4">
        <f t="shared" si="5"/>
        <v>88.83</v>
      </c>
      <c r="AI38" s="4">
        <f t="shared" si="5"/>
        <v>89.95</v>
      </c>
      <c r="AJ38" s="23">
        <f t="shared" si="4"/>
        <v>89.95</v>
      </c>
    </row>
    <row r="39" spans="2:36" x14ac:dyDescent="0.25">
      <c r="B39" s="15" t="s">
        <v>33</v>
      </c>
      <c r="C39" s="22">
        <v>70.44</v>
      </c>
      <c r="D39" s="4">
        <f t="shared" ref="D39:S54" si="6">ROUND(D$5*$C39,2)</f>
        <v>13.38</v>
      </c>
      <c r="E39" s="4">
        <f t="shared" si="6"/>
        <v>16.91</v>
      </c>
      <c r="F39" s="4">
        <f t="shared" si="6"/>
        <v>20.079999999999998</v>
      </c>
      <c r="G39" s="4">
        <f t="shared" si="6"/>
        <v>22.72</v>
      </c>
      <c r="H39" s="4">
        <f t="shared" si="6"/>
        <v>26.31</v>
      </c>
      <c r="I39" s="4">
        <f t="shared" si="6"/>
        <v>28.28</v>
      </c>
      <c r="J39" s="4">
        <f t="shared" si="6"/>
        <v>30.18</v>
      </c>
      <c r="K39" s="4">
        <f t="shared" si="6"/>
        <v>32.090000000000003</v>
      </c>
      <c r="L39" s="4">
        <f t="shared" si="6"/>
        <v>33.71</v>
      </c>
      <c r="M39" s="4">
        <f t="shared" si="6"/>
        <v>35.5</v>
      </c>
      <c r="N39" s="4">
        <f t="shared" si="6"/>
        <v>37.69</v>
      </c>
      <c r="O39" s="4">
        <f t="shared" si="6"/>
        <v>39.619999999999997</v>
      </c>
      <c r="P39" s="4">
        <f t="shared" si="6"/>
        <v>41.63</v>
      </c>
      <c r="Q39" s="4">
        <f t="shared" si="6"/>
        <v>43.5</v>
      </c>
      <c r="R39" s="4">
        <f t="shared" si="6"/>
        <v>45.01</v>
      </c>
      <c r="S39" s="4">
        <f t="shared" si="6"/>
        <v>47.19</v>
      </c>
      <c r="T39" s="4">
        <f t="shared" si="5"/>
        <v>49.2</v>
      </c>
      <c r="U39" s="4">
        <f t="shared" si="5"/>
        <v>51.25</v>
      </c>
      <c r="V39" s="4">
        <f t="shared" si="5"/>
        <v>53.01</v>
      </c>
      <c r="W39" s="4">
        <f t="shared" si="5"/>
        <v>54.06</v>
      </c>
      <c r="X39" s="4">
        <f t="shared" si="5"/>
        <v>56.18</v>
      </c>
      <c r="Y39" s="4">
        <f t="shared" si="5"/>
        <v>57.41</v>
      </c>
      <c r="Z39" s="4">
        <f t="shared" si="5"/>
        <v>58.89</v>
      </c>
      <c r="AA39" s="4">
        <f t="shared" si="5"/>
        <v>60.16</v>
      </c>
      <c r="AB39" s="4">
        <f t="shared" si="5"/>
        <v>61.99</v>
      </c>
      <c r="AC39" s="4">
        <f t="shared" si="5"/>
        <v>63.4</v>
      </c>
      <c r="AD39" s="4">
        <f t="shared" si="5"/>
        <v>65.16</v>
      </c>
      <c r="AE39" s="4">
        <f t="shared" si="5"/>
        <v>66.569999999999993</v>
      </c>
      <c r="AF39" s="4">
        <f t="shared" si="5"/>
        <v>67.8</v>
      </c>
      <c r="AG39" s="4">
        <f t="shared" si="5"/>
        <v>68.680000000000007</v>
      </c>
      <c r="AH39" s="4">
        <f t="shared" si="5"/>
        <v>69.56</v>
      </c>
      <c r="AI39" s="4">
        <f t="shared" ref="AI39:AJ84" si="7">ROUND(AI$5*$C39,2)</f>
        <v>70.44</v>
      </c>
      <c r="AJ39" s="23">
        <f t="shared" si="7"/>
        <v>70.44</v>
      </c>
    </row>
    <row r="40" spans="2:36" x14ac:dyDescent="0.25">
      <c r="B40" s="15" t="s">
        <v>34</v>
      </c>
      <c r="C40" s="22">
        <v>79</v>
      </c>
      <c r="D40" s="4">
        <f t="shared" si="6"/>
        <v>15.01</v>
      </c>
      <c r="E40" s="4">
        <f t="shared" si="6"/>
        <v>18.96</v>
      </c>
      <c r="F40" s="4">
        <f t="shared" si="6"/>
        <v>22.52</v>
      </c>
      <c r="G40" s="4">
        <f t="shared" si="6"/>
        <v>25.48</v>
      </c>
      <c r="H40" s="4">
        <f t="shared" si="6"/>
        <v>29.51</v>
      </c>
      <c r="I40" s="4">
        <f t="shared" si="6"/>
        <v>31.72</v>
      </c>
      <c r="J40" s="4">
        <f t="shared" si="6"/>
        <v>33.85</v>
      </c>
      <c r="K40" s="4">
        <f t="shared" si="6"/>
        <v>35.979999999999997</v>
      </c>
      <c r="L40" s="4">
        <f t="shared" si="6"/>
        <v>37.799999999999997</v>
      </c>
      <c r="M40" s="4">
        <f t="shared" si="6"/>
        <v>39.82</v>
      </c>
      <c r="N40" s="4">
        <f t="shared" si="6"/>
        <v>42.27</v>
      </c>
      <c r="O40" s="4">
        <f t="shared" si="6"/>
        <v>44.44</v>
      </c>
      <c r="P40" s="4">
        <f t="shared" si="6"/>
        <v>46.69</v>
      </c>
      <c r="Q40" s="4">
        <f t="shared" si="6"/>
        <v>48.78</v>
      </c>
      <c r="R40" s="4">
        <f t="shared" si="6"/>
        <v>50.48</v>
      </c>
      <c r="S40" s="4">
        <f t="shared" si="6"/>
        <v>52.93</v>
      </c>
      <c r="T40" s="4">
        <f t="shared" ref="T40:AI84" si="8">ROUND(T$5*$C40,2)</f>
        <v>55.18</v>
      </c>
      <c r="U40" s="4">
        <f t="shared" si="8"/>
        <v>57.47</v>
      </c>
      <c r="V40" s="4">
        <f t="shared" si="8"/>
        <v>59.45</v>
      </c>
      <c r="W40" s="4">
        <f t="shared" si="8"/>
        <v>60.63</v>
      </c>
      <c r="X40" s="4">
        <f t="shared" si="8"/>
        <v>63</v>
      </c>
      <c r="Y40" s="4">
        <f t="shared" si="8"/>
        <v>64.39</v>
      </c>
      <c r="Z40" s="4">
        <f t="shared" si="8"/>
        <v>66.040000000000006</v>
      </c>
      <c r="AA40" s="4">
        <f t="shared" si="8"/>
        <v>67.47</v>
      </c>
      <c r="AB40" s="4">
        <f t="shared" si="8"/>
        <v>69.52</v>
      </c>
      <c r="AC40" s="4">
        <f t="shared" si="8"/>
        <v>71.099999999999994</v>
      </c>
      <c r="AD40" s="4">
        <f t="shared" si="8"/>
        <v>73.08</v>
      </c>
      <c r="AE40" s="4">
        <f t="shared" si="8"/>
        <v>74.66</v>
      </c>
      <c r="AF40" s="4">
        <f t="shared" si="8"/>
        <v>76.040000000000006</v>
      </c>
      <c r="AG40" s="4">
        <f t="shared" si="8"/>
        <v>77.03</v>
      </c>
      <c r="AH40" s="4">
        <f t="shared" si="8"/>
        <v>78.010000000000005</v>
      </c>
      <c r="AI40" s="4">
        <f t="shared" si="8"/>
        <v>79</v>
      </c>
      <c r="AJ40" s="23">
        <f t="shared" si="7"/>
        <v>79</v>
      </c>
    </row>
    <row r="41" spans="2:36" x14ac:dyDescent="0.25">
      <c r="B41" s="15" t="s">
        <v>35</v>
      </c>
      <c r="C41" s="22">
        <v>71.97</v>
      </c>
      <c r="D41" s="4">
        <f t="shared" si="6"/>
        <v>13.67</v>
      </c>
      <c r="E41" s="4">
        <f t="shared" si="6"/>
        <v>17.27</v>
      </c>
      <c r="F41" s="4">
        <f t="shared" si="6"/>
        <v>20.51</v>
      </c>
      <c r="G41" s="4">
        <f t="shared" si="6"/>
        <v>23.21</v>
      </c>
      <c r="H41" s="4">
        <f t="shared" si="6"/>
        <v>26.88</v>
      </c>
      <c r="I41" s="4">
        <f t="shared" si="6"/>
        <v>28.9</v>
      </c>
      <c r="J41" s="4">
        <f t="shared" si="6"/>
        <v>30.84</v>
      </c>
      <c r="K41" s="4">
        <f t="shared" si="6"/>
        <v>32.78</v>
      </c>
      <c r="L41" s="4">
        <f t="shared" si="6"/>
        <v>34.44</v>
      </c>
      <c r="M41" s="4">
        <f t="shared" si="6"/>
        <v>36.270000000000003</v>
      </c>
      <c r="N41" s="4">
        <f t="shared" si="6"/>
        <v>38.5</v>
      </c>
      <c r="O41" s="4">
        <f t="shared" si="6"/>
        <v>40.479999999999997</v>
      </c>
      <c r="P41" s="4">
        <f t="shared" si="6"/>
        <v>42.53</v>
      </c>
      <c r="Q41" s="4">
        <f t="shared" si="6"/>
        <v>44.44</v>
      </c>
      <c r="R41" s="4">
        <f t="shared" si="6"/>
        <v>45.99</v>
      </c>
      <c r="S41" s="4">
        <f t="shared" si="6"/>
        <v>48.22</v>
      </c>
      <c r="T41" s="4">
        <f t="shared" si="8"/>
        <v>50.27</v>
      </c>
      <c r="U41" s="4">
        <f t="shared" si="8"/>
        <v>52.36</v>
      </c>
      <c r="V41" s="4">
        <f t="shared" si="8"/>
        <v>54.16</v>
      </c>
      <c r="W41" s="4">
        <f t="shared" si="8"/>
        <v>55.24</v>
      </c>
      <c r="X41" s="4">
        <f t="shared" si="8"/>
        <v>57.4</v>
      </c>
      <c r="Y41" s="4">
        <f t="shared" si="8"/>
        <v>58.66</v>
      </c>
      <c r="Z41" s="4">
        <f t="shared" si="8"/>
        <v>60.17</v>
      </c>
      <c r="AA41" s="4">
        <f t="shared" si="8"/>
        <v>61.46</v>
      </c>
      <c r="AB41" s="4">
        <f t="shared" si="8"/>
        <v>63.33</v>
      </c>
      <c r="AC41" s="4">
        <f t="shared" si="8"/>
        <v>64.77</v>
      </c>
      <c r="AD41" s="4">
        <f t="shared" si="8"/>
        <v>66.569999999999993</v>
      </c>
      <c r="AE41" s="4">
        <f t="shared" si="8"/>
        <v>68.010000000000005</v>
      </c>
      <c r="AF41" s="4">
        <f t="shared" si="8"/>
        <v>69.27</v>
      </c>
      <c r="AG41" s="4">
        <f t="shared" si="8"/>
        <v>70.17</v>
      </c>
      <c r="AH41" s="4">
        <f t="shared" si="8"/>
        <v>71.069999999999993</v>
      </c>
      <c r="AI41" s="4">
        <f t="shared" si="8"/>
        <v>71.97</v>
      </c>
      <c r="AJ41" s="23">
        <f t="shared" si="7"/>
        <v>71.97</v>
      </c>
    </row>
    <row r="42" spans="2:36" x14ac:dyDescent="0.25">
      <c r="B42" s="15" t="s">
        <v>36</v>
      </c>
      <c r="C42" s="22">
        <v>65.12</v>
      </c>
      <c r="D42" s="4">
        <f t="shared" si="6"/>
        <v>12.37</v>
      </c>
      <c r="E42" s="4">
        <f t="shared" si="6"/>
        <v>15.63</v>
      </c>
      <c r="F42" s="4">
        <f t="shared" si="6"/>
        <v>18.559999999999999</v>
      </c>
      <c r="G42" s="4">
        <f t="shared" si="6"/>
        <v>21</v>
      </c>
      <c r="H42" s="4">
        <f t="shared" si="6"/>
        <v>24.32</v>
      </c>
      <c r="I42" s="4">
        <f t="shared" si="6"/>
        <v>26.15</v>
      </c>
      <c r="J42" s="4">
        <f t="shared" si="6"/>
        <v>27.9</v>
      </c>
      <c r="K42" s="4">
        <f t="shared" si="6"/>
        <v>29.66</v>
      </c>
      <c r="L42" s="4">
        <f t="shared" si="6"/>
        <v>31.16</v>
      </c>
      <c r="M42" s="4">
        <f t="shared" si="6"/>
        <v>32.82</v>
      </c>
      <c r="N42" s="4">
        <f t="shared" si="6"/>
        <v>34.840000000000003</v>
      </c>
      <c r="O42" s="4">
        <f t="shared" si="6"/>
        <v>36.630000000000003</v>
      </c>
      <c r="P42" s="4">
        <f t="shared" si="6"/>
        <v>38.49</v>
      </c>
      <c r="Q42" s="4">
        <f t="shared" si="6"/>
        <v>40.21</v>
      </c>
      <c r="R42" s="4">
        <f t="shared" si="6"/>
        <v>41.61</v>
      </c>
      <c r="S42" s="4">
        <f t="shared" si="6"/>
        <v>43.63</v>
      </c>
      <c r="T42" s="4">
        <f t="shared" si="8"/>
        <v>45.49</v>
      </c>
      <c r="U42" s="4">
        <f t="shared" si="8"/>
        <v>47.37</v>
      </c>
      <c r="V42" s="4">
        <f t="shared" si="8"/>
        <v>49</v>
      </c>
      <c r="W42" s="4">
        <f t="shared" si="8"/>
        <v>49.98</v>
      </c>
      <c r="X42" s="4">
        <f t="shared" si="8"/>
        <v>51.93</v>
      </c>
      <c r="Y42" s="4">
        <f t="shared" si="8"/>
        <v>53.07</v>
      </c>
      <c r="Z42" s="4">
        <f t="shared" si="8"/>
        <v>54.44</v>
      </c>
      <c r="AA42" s="4">
        <f t="shared" si="8"/>
        <v>55.61</v>
      </c>
      <c r="AB42" s="4">
        <f t="shared" si="8"/>
        <v>57.31</v>
      </c>
      <c r="AC42" s="4">
        <f t="shared" si="8"/>
        <v>58.61</v>
      </c>
      <c r="AD42" s="4">
        <f t="shared" si="8"/>
        <v>60.24</v>
      </c>
      <c r="AE42" s="4">
        <f t="shared" si="8"/>
        <v>61.54</v>
      </c>
      <c r="AF42" s="4">
        <f t="shared" si="8"/>
        <v>62.68</v>
      </c>
      <c r="AG42" s="4">
        <f t="shared" si="8"/>
        <v>63.49</v>
      </c>
      <c r="AH42" s="4">
        <f t="shared" si="8"/>
        <v>64.31</v>
      </c>
      <c r="AI42" s="4">
        <f t="shared" si="8"/>
        <v>65.12</v>
      </c>
      <c r="AJ42" s="23">
        <f t="shared" si="7"/>
        <v>65.12</v>
      </c>
    </row>
    <row r="43" spans="2:36" x14ac:dyDescent="0.25">
      <c r="B43" s="15" t="s">
        <v>37</v>
      </c>
      <c r="C43" s="22">
        <v>64.5</v>
      </c>
      <c r="D43" s="4">
        <f t="shared" si="6"/>
        <v>12.26</v>
      </c>
      <c r="E43" s="4">
        <f t="shared" si="6"/>
        <v>15.48</v>
      </c>
      <c r="F43" s="4">
        <f t="shared" si="6"/>
        <v>18.38</v>
      </c>
      <c r="G43" s="4">
        <f t="shared" si="6"/>
        <v>20.8</v>
      </c>
      <c r="H43" s="4">
        <f t="shared" si="6"/>
        <v>24.09</v>
      </c>
      <c r="I43" s="4">
        <f t="shared" si="6"/>
        <v>25.9</v>
      </c>
      <c r="J43" s="4">
        <f t="shared" si="6"/>
        <v>27.64</v>
      </c>
      <c r="K43" s="4">
        <f t="shared" si="6"/>
        <v>29.38</v>
      </c>
      <c r="L43" s="4">
        <f t="shared" si="6"/>
        <v>30.86</v>
      </c>
      <c r="M43" s="4">
        <f t="shared" si="6"/>
        <v>32.51</v>
      </c>
      <c r="N43" s="4">
        <f t="shared" si="6"/>
        <v>34.51</v>
      </c>
      <c r="O43" s="4">
        <f t="shared" si="6"/>
        <v>36.28</v>
      </c>
      <c r="P43" s="4">
        <f t="shared" si="6"/>
        <v>38.119999999999997</v>
      </c>
      <c r="Q43" s="4">
        <f t="shared" si="6"/>
        <v>39.83</v>
      </c>
      <c r="R43" s="4">
        <f t="shared" si="6"/>
        <v>41.22</v>
      </c>
      <c r="S43" s="4">
        <f t="shared" si="6"/>
        <v>43.22</v>
      </c>
      <c r="T43" s="4">
        <f t="shared" si="8"/>
        <v>45.05</v>
      </c>
      <c r="U43" s="4">
        <f t="shared" si="8"/>
        <v>46.92</v>
      </c>
      <c r="V43" s="4">
        <f t="shared" si="8"/>
        <v>48.54</v>
      </c>
      <c r="W43" s="4">
        <f t="shared" si="8"/>
        <v>49.5</v>
      </c>
      <c r="X43" s="4">
        <f t="shared" si="8"/>
        <v>51.44</v>
      </c>
      <c r="Y43" s="4">
        <f t="shared" si="8"/>
        <v>52.57</v>
      </c>
      <c r="Z43" s="4">
        <f t="shared" si="8"/>
        <v>53.92</v>
      </c>
      <c r="AA43" s="4">
        <f t="shared" si="8"/>
        <v>55.08</v>
      </c>
      <c r="AB43" s="4">
        <f t="shared" si="8"/>
        <v>56.76</v>
      </c>
      <c r="AC43" s="4">
        <f t="shared" si="8"/>
        <v>58.05</v>
      </c>
      <c r="AD43" s="4">
        <f t="shared" si="8"/>
        <v>59.66</v>
      </c>
      <c r="AE43" s="4">
        <f t="shared" si="8"/>
        <v>60.95</v>
      </c>
      <c r="AF43" s="4">
        <f t="shared" si="8"/>
        <v>62.08</v>
      </c>
      <c r="AG43" s="4">
        <f t="shared" si="8"/>
        <v>62.89</v>
      </c>
      <c r="AH43" s="4">
        <f t="shared" si="8"/>
        <v>63.69</v>
      </c>
      <c r="AI43" s="4">
        <f t="shared" si="8"/>
        <v>64.5</v>
      </c>
      <c r="AJ43" s="23">
        <f t="shared" si="7"/>
        <v>64.5</v>
      </c>
    </row>
    <row r="44" spans="2:36" x14ac:dyDescent="0.25">
      <c r="B44" s="15" t="s">
        <v>38</v>
      </c>
      <c r="C44" s="22">
        <v>50.74</v>
      </c>
      <c r="D44" s="4">
        <f t="shared" si="6"/>
        <v>9.64</v>
      </c>
      <c r="E44" s="4">
        <f t="shared" si="6"/>
        <v>12.18</v>
      </c>
      <c r="F44" s="4">
        <f t="shared" si="6"/>
        <v>14.46</v>
      </c>
      <c r="G44" s="4">
        <f t="shared" si="6"/>
        <v>16.36</v>
      </c>
      <c r="H44" s="4">
        <f t="shared" si="6"/>
        <v>18.95</v>
      </c>
      <c r="I44" s="4">
        <f t="shared" si="6"/>
        <v>20.37</v>
      </c>
      <c r="J44" s="4">
        <f t="shared" si="6"/>
        <v>21.74</v>
      </c>
      <c r="K44" s="4">
        <f t="shared" si="6"/>
        <v>23.11</v>
      </c>
      <c r="L44" s="4">
        <f t="shared" si="6"/>
        <v>24.28</v>
      </c>
      <c r="M44" s="4">
        <f t="shared" si="6"/>
        <v>25.57</v>
      </c>
      <c r="N44" s="4">
        <f t="shared" si="6"/>
        <v>27.15</v>
      </c>
      <c r="O44" s="4">
        <f t="shared" si="6"/>
        <v>28.54</v>
      </c>
      <c r="P44" s="4">
        <f t="shared" si="6"/>
        <v>29.99</v>
      </c>
      <c r="Q44" s="4">
        <f t="shared" si="6"/>
        <v>31.33</v>
      </c>
      <c r="R44" s="4">
        <f t="shared" si="6"/>
        <v>32.42</v>
      </c>
      <c r="S44" s="4">
        <f t="shared" si="6"/>
        <v>34</v>
      </c>
      <c r="T44" s="4">
        <f t="shared" si="8"/>
        <v>35.44</v>
      </c>
      <c r="U44" s="4">
        <f t="shared" si="8"/>
        <v>36.909999999999997</v>
      </c>
      <c r="V44" s="4">
        <f t="shared" si="8"/>
        <v>38.18</v>
      </c>
      <c r="W44" s="4">
        <f t="shared" si="8"/>
        <v>38.94</v>
      </c>
      <c r="X44" s="4">
        <f t="shared" si="8"/>
        <v>40.47</v>
      </c>
      <c r="Y44" s="4">
        <f t="shared" si="8"/>
        <v>41.35</v>
      </c>
      <c r="Z44" s="4">
        <f t="shared" si="8"/>
        <v>42.42</v>
      </c>
      <c r="AA44" s="4">
        <f t="shared" si="8"/>
        <v>43.33</v>
      </c>
      <c r="AB44" s="4">
        <f t="shared" si="8"/>
        <v>44.65</v>
      </c>
      <c r="AC44" s="4">
        <f t="shared" si="8"/>
        <v>45.67</v>
      </c>
      <c r="AD44" s="4">
        <f t="shared" si="8"/>
        <v>46.93</v>
      </c>
      <c r="AE44" s="4">
        <f t="shared" si="8"/>
        <v>47.95</v>
      </c>
      <c r="AF44" s="4">
        <f t="shared" si="8"/>
        <v>48.84</v>
      </c>
      <c r="AG44" s="4">
        <f t="shared" si="8"/>
        <v>49.47</v>
      </c>
      <c r="AH44" s="4">
        <f t="shared" si="8"/>
        <v>50.11</v>
      </c>
      <c r="AI44" s="4">
        <f t="shared" si="8"/>
        <v>50.74</v>
      </c>
      <c r="AJ44" s="23">
        <f t="shared" si="7"/>
        <v>50.74</v>
      </c>
    </row>
    <row r="45" spans="2:36" x14ac:dyDescent="0.25">
      <c r="B45" s="15" t="s">
        <v>39</v>
      </c>
      <c r="C45" s="22">
        <v>106.39</v>
      </c>
      <c r="D45" s="4">
        <f t="shared" si="6"/>
        <v>20.21</v>
      </c>
      <c r="E45" s="4">
        <f t="shared" si="6"/>
        <v>25.53</v>
      </c>
      <c r="F45" s="4">
        <f t="shared" si="6"/>
        <v>30.32</v>
      </c>
      <c r="G45" s="4">
        <f t="shared" si="6"/>
        <v>34.31</v>
      </c>
      <c r="H45" s="4">
        <f t="shared" si="6"/>
        <v>39.74</v>
      </c>
      <c r="I45" s="4">
        <f t="shared" si="6"/>
        <v>42.72</v>
      </c>
      <c r="J45" s="4">
        <f t="shared" si="6"/>
        <v>45.59</v>
      </c>
      <c r="K45" s="4">
        <f t="shared" si="6"/>
        <v>48.46</v>
      </c>
      <c r="L45" s="4">
        <f t="shared" si="6"/>
        <v>50.91</v>
      </c>
      <c r="M45" s="4">
        <f t="shared" si="6"/>
        <v>53.62</v>
      </c>
      <c r="N45" s="4">
        <f t="shared" si="6"/>
        <v>56.92</v>
      </c>
      <c r="O45" s="4">
        <f t="shared" si="6"/>
        <v>59.84</v>
      </c>
      <c r="P45" s="4">
        <f t="shared" si="6"/>
        <v>62.88</v>
      </c>
      <c r="Q45" s="4">
        <f t="shared" si="6"/>
        <v>65.7</v>
      </c>
      <c r="R45" s="4">
        <f t="shared" si="6"/>
        <v>67.98</v>
      </c>
      <c r="S45" s="4">
        <f t="shared" si="6"/>
        <v>71.28</v>
      </c>
      <c r="T45" s="4">
        <f t="shared" si="8"/>
        <v>74.31</v>
      </c>
      <c r="U45" s="4">
        <f t="shared" si="8"/>
        <v>77.400000000000006</v>
      </c>
      <c r="V45" s="4">
        <f t="shared" si="8"/>
        <v>80.06</v>
      </c>
      <c r="W45" s="4">
        <f t="shared" si="8"/>
        <v>81.650000000000006</v>
      </c>
      <c r="X45" s="4">
        <f t="shared" si="8"/>
        <v>84.85</v>
      </c>
      <c r="Y45" s="4">
        <f t="shared" si="8"/>
        <v>86.71</v>
      </c>
      <c r="Z45" s="4">
        <f t="shared" si="8"/>
        <v>88.94</v>
      </c>
      <c r="AA45" s="4">
        <f t="shared" si="8"/>
        <v>90.86</v>
      </c>
      <c r="AB45" s="4">
        <f t="shared" si="8"/>
        <v>93.62</v>
      </c>
      <c r="AC45" s="4">
        <f t="shared" si="8"/>
        <v>95.75</v>
      </c>
      <c r="AD45" s="4">
        <f t="shared" si="8"/>
        <v>98.41</v>
      </c>
      <c r="AE45" s="4">
        <f t="shared" si="8"/>
        <v>100.54</v>
      </c>
      <c r="AF45" s="4">
        <f t="shared" si="8"/>
        <v>102.4</v>
      </c>
      <c r="AG45" s="4">
        <f t="shared" si="8"/>
        <v>103.73</v>
      </c>
      <c r="AH45" s="4">
        <f t="shared" si="8"/>
        <v>105.06</v>
      </c>
      <c r="AI45" s="4">
        <f t="shared" si="8"/>
        <v>106.39</v>
      </c>
      <c r="AJ45" s="23">
        <f t="shared" si="7"/>
        <v>106.39</v>
      </c>
    </row>
    <row r="46" spans="2:36" x14ac:dyDescent="0.25">
      <c r="B46" s="15" t="s">
        <v>40</v>
      </c>
      <c r="C46" s="22">
        <v>110.68</v>
      </c>
      <c r="D46" s="4">
        <f t="shared" si="6"/>
        <v>21.03</v>
      </c>
      <c r="E46" s="4">
        <f t="shared" si="6"/>
        <v>26.56</v>
      </c>
      <c r="F46" s="4">
        <f t="shared" si="6"/>
        <v>31.54</v>
      </c>
      <c r="G46" s="4">
        <f t="shared" si="6"/>
        <v>35.69</v>
      </c>
      <c r="H46" s="4">
        <f t="shared" si="6"/>
        <v>41.34</v>
      </c>
      <c r="I46" s="4">
        <f t="shared" si="6"/>
        <v>44.44</v>
      </c>
      <c r="J46" s="4">
        <f t="shared" si="6"/>
        <v>47.43</v>
      </c>
      <c r="K46" s="4">
        <f t="shared" si="6"/>
        <v>50.41</v>
      </c>
      <c r="L46" s="4">
        <f t="shared" si="6"/>
        <v>52.96</v>
      </c>
      <c r="M46" s="4">
        <f t="shared" si="6"/>
        <v>55.78</v>
      </c>
      <c r="N46" s="4">
        <f t="shared" si="6"/>
        <v>59.21</v>
      </c>
      <c r="O46" s="4">
        <f t="shared" si="6"/>
        <v>62.26</v>
      </c>
      <c r="P46" s="4">
        <f t="shared" si="6"/>
        <v>65.41</v>
      </c>
      <c r="Q46" s="4">
        <f t="shared" si="6"/>
        <v>68.34</v>
      </c>
      <c r="R46" s="4">
        <f t="shared" si="6"/>
        <v>70.72</v>
      </c>
      <c r="S46" s="4">
        <f t="shared" si="6"/>
        <v>74.16</v>
      </c>
      <c r="T46" s="4">
        <f t="shared" si="8"/>
        <v>77.31</v>
      </c>
      <c r="U46" s="4">
        <f t="shared" si="8"/>
        <v>80.52</v>
      </c>
      <c r="V46" s="4">
        <f t="shared" si="8"/>
        <v>83.29</v>
      </c>
      <c r="W46" s="4">
        <f t="shared" si="8"/>
        <v>84.95</v>
      </c>
      <c r="X46" s="4">
        <f t="shared" si="8"/>
        <v>88.27</v>
      </c>
      <c r="Y46" s="4">
        <f t="shared" si="8"/>
        <v>90.2</v>
      </c>
      <c r="Z46" s="4">
        <f t="shared" si="8"/>
        <v>92.53</v>
      </c>
      <c r="AA46" s="4">
        <f t="shared" si="8"/>
        <v>94.52</v>
      </c>
      <c r="AB46" s="4">
        <f t="shared" si="8"/>
        <v>97.4</v>
      </c>
      <c r="AC46" s="4">
        <f t="shared" si="8"/>
        <v>99.61</v>
      </c>
      <c r="AD46" s="4">
        <f t="shared" si="8"/>
        <v>102.38</v>
      </c>
      <c r="AE46" s="4">
        <f t="shared" si="8"/>
        <v>104.59</v>
      </c>
      <c r="AF46" s="4">
        <f t="shared" si="8"/>
        <v>106.53</v>
      </c>
      <c r="AG46" s="4">
        <f t="shared" si="8"/>
        <v>107.91</v>
      </c>
      <c r="AH46" s="4">
        <f t="shared" si="8"/>
        <v>109.3</v>
      </c>
      <c r="AI46" s="4">
        <f t="shared" si="8"/>
        <v>110.68</v>
      </c>
      <c r="AJ46" s="23">
        <f t="shared" si="7"/>
        <v>110.68</v>
      </c>
    </row>
    <row r="47" spans="2:36" x14ac:dyDescent="0.25">
      <c r="B47" s="15" t="s">
        <v>41</v>
      </c>
      <c r="C47" s="22">
        <v>100.99</v>
      </c>
      <c r="D47" s="4">
        <f t="shared" si="6"/>
        <v>19.190000000000001</v>
      </c>
      <c r="E47" s="4">
        <f t="shared" si="6"/>
        <v>24.24</v>
      </c>
      <c r="F47" s="4">
        <f t="shared" si="6"/>
        <v>28.78</v>
      </c>
      <c r="G47" s="4">
        <f t="shared" si="6"/>
        <v>32.57</v>
      </c>
      <c r="H47" s="4">
        <f t="shared" si="6"/>
        <v>37.72</v>
      </c>
      <c r="I47" s="4">
        <f t="shared" si="6"/>
        <v>40.549999999999997</v>
      </c>
      <c r="J47" s="4">
        <f t="shared" si="6"/>
        <v>43.27</v>
      </c>
      <c r="K47" s="4">
        <f t="shared" si="6"/>
        <v>46</v>
      </c>
      <c r="L47" s="4">
        <f t="shared" si="6"/>
        <v>48.32</v>
      </c>
      <c r="M47" s="4">
        <f t="shared" si="6"/>
        <v>50.9</v>
      </c>
      <c r="N47" s="4">
        <f t="shared" si="6"/>
        <v>54.03</v>
      </c>
      <c r="O47" s="4">
        <f t="shared" si="6"/>
        <v>56.81</v>
      </c>
      <c r="P47" s="4">
        <f t="shared" si="6"/>
        <v>59.69</v>
      </c>
      <c r="Q47" s="4">
        <f t="shared" si="6"/>
        <v>62.36</v>
      </c>
      <c r="R47" s="4">
        <f t="shared" si="6"/>
        <v>64.53</v>
      </c>
      <c r="S47" s="4">
        <f t="shared" si="6"/>
        <v>67.66</v>
      </c>
      <c r="T47" s="4">
        <f t="shared" si="8"/>
        <v>70.540000000000006</v>
      </c>
      <c r="U47" s="4">
        <f t="shared" si="8"/>
        <v>73.47</v>
      </c>
      <c r="V47" s="4">
        <f t="shared" si="8"/>
        <v>75.989999999999995</v>
      </c>
      <c r="W47" s="4">
        <f t="shared" si="8"/>
        <v>77.510000000000005</v>
      </c>
      <c r="X47" s="4">
        <f t="shared" si="8"/>
        <v>80.540000000000006</v>
      </c>
      <c r="Y47" s="4">
        <f t="shared" si="8"/>
        <v>82.31</v>
      </c>
      <c r="Z47" s="4">
        <f t="shared" si="8"/>
        <v>84.43</v>
      </c>
      <c r="AA47" s="4">
        <f t="shared" si="8"/>
        <v>86.25</v>
      </c>
      <c r="AB47" s="4">
        <f t="shared" si="8"/>
        <v>88.87</v>
      </c>
      <c r="AC47" s="4">
        <f t="shared" si="8"/>
        <v>90.89</v>
      </c>
      <c r="AD47" s="4">
        <f t="shared" si="8"/>
        <v>93.42</v>
      </c>
      <c r="AE47" s="4">
        <f t="shared" si="8"/>
        <v>95.44</v>
      </c>
      <c r="AF47" s="4">
        <f t="shared" si="8"/>
        <v>97.2</v>
      </c>
      <c r="AG47" s="4">
        <f t="shared" si="8"/>
        <v>98.47</v>
      </c>
      <c r="AH47" s="4">
        <f t="shared" si="8"/>
        <v>99.73</v>
      </c>
      <c r="AI47" s="4">
        <f t="shared" si="8"/>
        <v>100.99</v>
      </c>
      <c r="AJ47" s="23">
        <f t="shared" si="7"/>
        <v>100.99</v>
      </c>
    </row>
    <row r="48" spans="2:36" x14ac:dyDescent="0.25">
      <c r="B48" s="15" t="s">
        <v>42</v>
      </c>
      <c r="C48" s="22">
        <v>96.07</v>
      </c>
      <c r="D48" s="4">
        <f t="shared" si="6"/>
        <v>18.25</v>
      </c>
      <c r="E48" s="4">
        <f t="shared" si="6"/>
        <v>23.06</v>
      </c>
      <c r="F48" s="4">
        <f t="shared" si="6"/>
        <v>27.38</v>
      </c>
      <c r="G48" s="4">
        <f t="shared" si="6"/>
        <v>30.98</v>
      </c>
      <c r="H48" s="4">
        <f t="shared" si="6"/>
        <v>35.880000000000003</v>
      </c>
      <c r="I48" s="4">
        <f t="shared" si="6"/>
        <v>38.57</v>
      </c>
      <c r="J48" s="4">
        <f t="shared" si="6"/>
        <v>41.17</v>
      </c>
      <c r="K48" s="4">
        <f t="shared" si="6"/>
        <v>43.76</v>
      </c>
      <c r="L48" s="4">
        <f t="shared" si="6"/>
        <v>45.97</v>
      </c>
      <c r="M48" s="4">
        <f t="shared" si="6"/>
        <v>48.42</v>
      </c>
      <c r="N48" s="4">
        <f t="shared" si="6"/>
        <v>51.4</v>
      </c>
      <c r="O48" s="4">
        <f t="shared" si="6"/>
        <v>54.04</v>
      </c>
      <c r="P48" s="4">
        <f t="shared" si="6"/>
        <v>56.78</v>
      </c>
      <c r="Q48" s="4">
        <f t="shared" si="6"/>
        <v>59.32</v>
      </c>
      <c r="R48" s="4">
        <f t="shared" si="6"/>
        <v>61.39</v>
      </c>
      <c r="S48" s="4">
        <f t="shared" si="6"/>
        <v>64.37</v>
      </c>
      <c r="T48" s="4">
        <f t="shared" si="8"/>
        <v>67.099999999999994</v>
      </c>
      <c r="U48" s="4">
        <f t="shared" si="8"/>
        <v>69.89</v>
      </c>
      <c r="V48" s="4">
        <f t="shared" si="8"/>
        <v>72.290000000000006</v>
      </c>
      <c r="W48" s="4">
        <f t="shared" si="8"/>
        <v>73.73</v>
      </c>
      <c r="X48" s="4">
        <f t="shared" si="8"/>
        <v>76.62</v>
      </c>
      <c r="Y48" s="4">
        <f t="shared" si="8"/>
        <v>78.3</v>
      </c>
      <c r="Z48" s="4">
        <f t="shared" si="8"/>
        <v>80.31</v>
      </c>
      <c r="AA48" s="4">
        <f t="shared" si="8"/>
        <v>82.04</v>
      </c>
      <c r="AB48" s="4">
        <f t="shared" si="8"/>
        <v>84.54</v>
      </c>
      <c r="AC48" s="4">
        <f t="shared" si="8"/>
        <v>86.46</v>
      </c>
      <c r="AD48" s="4">
        <f t="shared" si="8"/>
        <v>88.86</v>
      </c>
      <c r="AE48" s="4">
        <f t="shared" si="8"/>
        <v>90.79</v>
      </c>
      <c r="AF48" s="4">
        <f t="shared" si="8"/>
        <v>92.47</v>
      </c>
      <c r="AG48" s="4">
        <f t="shared" si="8"/>
        <v>93.67</v>
      </c>
      <c r="AH48" s="4">
        <f t="shared" si="8"/>
        <v>94.87</v>
      </c>
      <c r="AI48" s="4">
        <f t="shared" si="8"/>
        <v>96.07</v>
      </c>
      <c r="AJ48" s="23">
        <f t="shared" si="7"/>
        <v>96.07</v>
      </c>
    </row>
    <row r="49" spans="2:36" x14ac:dyDescent="0.25">
      <c r="B49" s="15" t="s">
        <v>43</v>
      </c>
      <c r="C49" s="22">
        <v>101.37</v>
      </c>
      <c r="D49" s="4">
        <f t="shared" si="6"/>
        <v>19.260000000000002</v>
      </c>
      <c r="E49" s="4">
        <f t="shared" si="6"/>
        <v>24.33</v>
      </c>
      <c r="F49" s="4">
        <f t="shared" si="6"/>
        <v>28.89</v>
      </c>
      <c r="G49" s="4">
        <f t="shared" si="6"/>
        <v>32.69</v>
      </c>
      <c r="H49" s="4">
        <f t="shared" si="6"/>
        <v>37.86</v>
      </c>
      <c r="I49" s="4">
        <f t="shared" si="6"/>
        <v>40.700000000000003</v>
      </c>
      <c r="J49" s="4">
        <f t="shared" si="6"/>
        <v>43.44</v>
      </c>
      <c r="K49" s="4">
        <f t="shared" si="6"/>
        <v>46.17</v>
      </c>
      <c r="L49" s="4">
        <f t="shared" si="6"/>
        <v>48.51</v>
      </c>
      <c r="M49" s="4">
        <f t="shared" si="6"/>
        <v>51.09</v>
      </c>
      <c r="N49" s="4">
        <f t="shared" si="6"/>
        <v>54.23</v>
      </c>
      <c r="O49" s="4">
        <f t="shared" si="6"/>
        <v>57.02</v>
      </c>
      <c r="P49" s="4">
        <f t="shared" si="6"/>
        <v>59.91</v>
      </c>
      <c r="Q49" s="4">
        <f t="shared" si="6"/>
        <v>62.6</v>
      </c>
      <c r="R49" s="4">
        <f t="shared" si="6"/>
        <v>64.78</v>
      </c>
      <c r="S49" s="4">
        <f t="shared" si="6"/>
        <v>67.92</v>
      </c>
      <c r="T49" s="4">
        <f t="shared" si="8"/>
        <v>70.81</v>
      </c>
      <c r="U49" s="4">
        <f t="shared" si="8"/>
        <v>73.75</v>
      </c>
      <c r="V49" s="4">
        <f t="shared" si="8"/>
        <v>76.28</v>
      </c>
      <c r="W49" s="4">
        <f t="shared" si="8"/>
        <v>77.8</v>
      </c>
      <c r="X49" s="4">
        <f t="shared" si="8"/>
        <v>80.84</v>
      </c>
      <c r="Y49" s="4">
        <f t="shared" si="8"/>
        <v>82.62</v>
      </c>
      <c r="Z49" s="4">
        <f t="shared" si="8"/>
        <v>84.75</v>
      </c>
      <c r="AA49" s="4">
        <f t="shared" si="8"/>
        <v>86.57</v>
      </c>
      <c r="AB49" s="4">
        <f t="shared" si="8"/>
        <v>89.21</v>
      </c>
      <c r="AC49" s="4">
        <f t="shared" si="8"/>
        <v>91.23</v>
      </c>
      <c r="AD49" s="4">
        <f t="shared" si="8"/>
        <v>93.77</v>
      </c>
      <c r="AE49" s="4">
        <f t="shared" si="8"/>
        <v>95.79</v>
      </c>
      <c r="AF49" s="4">
        <f t="shared" si="8"/>
        <v>97.57</v>
      </c>
      <c r="AG49" s="4">
        <f t="shared" si="8"/>
        <v>98.84</v>
      </c>
      <c r="AH49" s="4">
        <f t="shared" si="8"/>
        <v>100.1</v>
      </c>
      <c r="AI49" s="4">
        <f t="shared" si="8"/>
        <v>101.37</v>
      </c>
      <c r="AJ49" s="23">
        <f t="shared" si="7"/>
        <v>101.37</v>
      </c>
    </row>
    <row r="50" spans="2:36" x14ac:dyDescent="0.25">
      <c r="B50" s="15" t="s">
        <v>44</v>
      </c>
      <c r="C50" s="22">
        <v>103.39</v>
      </c>
      <c r="D50" s="4">
        <f t="shared" si="6"/>
        <v>19.64</v>
      </c>
      <c r="E50" s="4">
        <f t="shared" si="6"/>
        <v>24.81</v>
      </c>
      <c r="F50" s="4">
        <f t="shared" si="6"/>
        <v>29.47</v>
      </c>
      <c r="G50" s="4">
        <f t="shared" si="6"/>
        <v>33.340000000000003</v>
      </c>
      <c r="H50" s="4">
        <f t="shared" si="6"/>
        <v>38.619999999999997</v>
      </c>
      <c r="I50" s="4">
        <f t="shared" si="6"/>
        <v>41.51</v>
      </c>
      <c r="J50" s="4">
        <f t="shared" si="6"/>
        <v>44.3</v>
      </c>
      <c r="K50" s="4">
        <f t="shared" si="6"/>
        <v>47.09</v>
      </c>
      <c r="L50" s="4">
        <f t="shared" si="6"/>
        <v>49.47</v>
      </c>
      <c r="M50" s="4">
        <f t="shared" si="6"/>
        <v>52.11</v>
      </c>
      <c r="N50" s="4">
        <f t="shared" si="6"/>
        <v>55.31</v>
      </c>
      <c r="O50" s="4">
        <f t="shared" si="6"/>
        <v>58.16</v>
      </c>
      <c r="P50" s="4">
        <f t="shared" si="6"/>
        <v>61.1</v>
      </c>
      <c r="Q50" s="4">
        <f t="shared" si="6"/>
        <v>63.84</v>
      </c>
      <c r="R50" s="4">
        <f t="shared" si="6"/>
        <v>66.069999999999993</v>
      </c>
      <c r="S50" s="4">
        <f t="shared" si="6"/>
        <v>69.27</v>
      </c>
      <c r="T50" s="4">
        <f t="shared" si="8"/>
        <v>72.22</v>
      </c>
      <c r="U50" s="4">
        <f t="shared" si="8"/>
        <v>75.22</v>
      </c>
      <c r="V50" s="4">
        <f t="shared" si="8"/>
        <v>77.8</v>
      </c>
      <c r="W50" s="4">
        <f t="shared" si="8"/>
        <v>79.349999999999994</v>
      </c>
      <c r="X50" s="4">
        <f t="shared" si="8"/>
        <v>82.45</v>
      </c>
      <c r="Y50" s="4">
        <f t="shared" si="8"/>
        <v>84.26</v>
      </c>
      <c r="Z50" s="4">
        <f t="shared" si="8"/>
        <v>86.43</v>
      </c>
      <c r="AA50" s="4">
        <f t="shared" si="8"/>
        <v>88.3</v>
      </c>
      <c r="AB50" s="4">
        <f t="shared" si="8"/>
        <v>90.98</v>
      </c>
      <c r="AC50" s="4">
        <f t="shared" si="8"/>
        <v>93.05</v>
      </c>
      <c r="AD50" s="4">
        <f t="shared" si="8"/>
        <v>95.64</v>
      </c>
      <c r="AE50" s="4">
        <f t="shared" si="8"/>
        <v>97.7</v>
      </c>
      <c r="AF50" s="4">
        <f t="shared" si="8"/>
        <v>99.51</v>
      </c>
      <c r="AG50" s="4">
        <f t="shared" si="8"/>
        <v>100.81</v>
      </c>
      <c r="AH50" s="4">
        <f t="shared" si="8"/>
        <v>102.1</v>
      </c>
      <c r="AI50" s="4">
        <f t="shared" si="8"/>
        <v>103.39</v>
      </c>
      <c r="AJ50" s="23">
        <f t="shared" si="7"/>
        <v>103.39</v>
      </c>
    </row>
    <row r="51" spans="2:36" x14ac:dyDescent="0.25">
      <c r="B51" s="15" t="s">
        <v>45</v>
      </c>
      <c r="C51" s="22">
        <v>104.81</v>
      </c>
      <c r="D51" s="4">
        <f t="shared" si="6"/>
        <v>19.91</v>
      </c>
      <c r="E51" s="4">
        <f t="shared" si="6"/>
        <v>25.15</v>
      </c>
      <c r="F51" s="4">
        <f t="shared" si="6"/>
        <v>29.87</v>
      </c>
      <c r="G51" s="4">
        <f t="shared" si="6"/>
        <v>33.799999999999997</v>
      </c>
      <c r="H51" s="4">
        <f t="shared" si="6"/>
        <v>39.15</v>
      </c>
      <c r="I51" s="4">
        <f t="shared" si="6"/>
        <v>42.08</v>
      </c>
      <c r="J51" s="4">
        <f t="shared" si="6"/>
        <v>44.91</v>
      </c>
      <c r="K51" s="4">
        <f t="shared" si="6"/>
        <v>47.74</v>
      </c>
      <c r="L51" s="4">
        <f t="shared" si="6"/>
        <v>50.15</v>
      </c>
      <c r="M51" s="4">
        <f t="shared" si="6"/>
        <v>52.82</v>
      </c>
      <c r="N51" s="4">
        <f t="shared" si="6"/>
        <v>56.07</v>
      </c>
      <c r="O51" s="4">
        <f t="shared" si="6"/>
        <v>58.96</v>
      </c>
      <c r="P51" s="4">
        <f t="shared" si="6"/>
        <v>61.94</v>
      </c>
      <c r="Q51" s="4">
        <f t="shared" si="6"/>
        <v>64.72</v>
      </c>
      <c r="R51" s="4">
        <f t="shared" si="6"/>
        <v>66.97</v>
      </c>
      <c r="S51" s="4">
        <f t="shared" si="6"/>
        <v>70.22</v>
      </c>
      <c r="T51" s="4">
        <f t="shared" si="8"/>
        <v>73.209999999999994</v>
      </c>
      <c r="U51" s="4">
        <f t="shared" si="8"/>
        <v>76.25</v>
      </c>
      <c r="V51" s="4">
        <f t="shared" si="8"/>
        <v>78.87</v>
      </c>
      <c r="W51" s="4">
        <f t="shared" si="8"/>
        <v>80.44</v>
      </c>
      <c r="X51" s="4">
        <f t="shared" si="8"/>
        <v>83.59</v>
      </c>
      <c r="Y51" s="4">
        <f t="shared" si="8"/>
        <v>85.42</v>
      </c>
      <c r="Z51" s="4">
        <f t="shared" si="8"/>
        <v>87.62</v>
      </c>
      <c r="AA51" s="4">
        <f t="shared" si="8"/>
        <v>89.51</v>
      </c>
      <c r="AB51" s="4">
        <f t="shared" si="8"/>
        <v>92.23</v>
      </c>
      <c r="AC51" s="4">
        <f t="shared" si="8"/>
        <v>94.33</v>
      </c>
      <c r="AD51" s="4">
        <f t="shared" si="8"/>
        <v>96.95</v>
      </c>
      <c r="AE51" s="4">
        <f t="shared" si="8"/>
        <v>99.05</v>
      </c>
      <c r="AF51" s="4">
        <f t="shared" si="8"/>
        <v>100.88</v>
      </c>
      <c r="AG51" s="4">
        <f t="shared" si="8"/>
        <v>102.19</v>
      </c>
      <c r="AH51" s="4">
        <f t="shared" si="8"/>
        <v>103.5</v>
      </c>
      <c r="AI51" s="4">
        <f t="shared" si="8"/>
        <v>104.81</v>
      </c>
      <c r="AJ51" s="23">
        <f t="shared" si="7"/>
        <v>104.81</v>
      </c>
    </row>
    <row r="52" spans="2:36" x14ac:dyDescent="0.25">
      <c r="B52" s="15" t="s">
        <v>46</v>
      </c>
      <c r="C52" s="22">
        <v>99.15</v>
      </c>
      <c r="D52" s="4">
        <f t="shared" si="6"/>
        <v>18.84</v>
      </c>
      <c r="E52" s="4">
        <f t="shared" si="6"/>
        <v>23.8</v>
      </c>
      <c r="F52" s="4">
        <f t="shared" si="6"/>
        <v>28.26</v>
      </c>
      <c r="G52" s="4">
        <f t="shared" si="6"/>
        <v>31.98</v>
      </c>
      <c r="H52" s="4">
        <f t="shared" si="6"/>
        <v>37.03</v>
      </c>
      <c r="I52" s="4">
        <f t="shared" si="6"/>
        <v>39.81</v>
      </c>
      <c r="J52" s="4">
        <f t="shared" si="6"/>
        <v>42.49</v>
      </c>
      <c r="K52" s="4">
        <f t="shared" si="6"/>
        <v>45.16</v>
      </c>
      <c r="L52" s="4">
        <f t="shared" si="6"/>
        <v>47.44</v>
      </c>
      <c r="M52" s="4">
        <f t="shared" si="6"/>
        <v>49.97</v>
      </c>
      <c r="N52" s="4">
        <f t="shared" si="6"/>
        <v>53.05</v>
      </c>
      <c r="O52" s="4">
        <f t="shared" si="6"/>
        <v>55.77</v>
      </c>
      <c r="P52" s="4">
        <f t="shared" si="6"/>
        <v>58.6</v>
      </c>
      <c r="Q52" s="4">
        <f t="shared" si="6"/>
        <v>61.23</v>
      </c>
      <c r="R52" s="4">
        <f t="shared" si="6"/>
        <v>63.36</v>
      </c>
      <c r="S52" s="4">
        <f t="shared" si="6"/>
        <v>66.430000000000007</v>
      </c>
      <c r="T52" s="4">
        <f t="shared" si="8"/>
        <v>69.260000000000005</v>
      </c>
      <c r="U52" s="4">
        <f t="shared" si="8"/>
        <v>72.13</v>
      </c>
      <c r="V52" s="4">
        <f t="shared" si="8"/>
        <v>74.61</v>
      </c>
      <c r="W52" s="4">
        <f t="shared" si="8"/>
        <v>76.099999999999994</v>
      </c>
      <c r="X52" s="4">
        <f t="shared" si="8"/>
        <v>79.069999999999993</v>
      </c>
      <c r="Y52" s="4">
        <f t="shared" si="8"/>
        <v>80.81</v>
      </c>
      <c r="Z52" s="4">
        <f t="shared" si="8"/>
        <v>82.89</v>
      </c>
      <c r="AA52" s="4">
        <f t="shared" si="8"/>
        <v>84.67</v>
      </c>
      <c r="AB52" s="4">
        <f t="shared" si="8"/>
        <v>87.25</v>
      </c>
      <c r="AC52" s="4">
        <f t="shared" si="8"/>
        <v>89.24</v>
      </c>
      <c r="AD52" s="4">
        <f t="shared" si="8"/>
        <v>91.71</v>
      </c>
      <c r="AE52" s="4">
        <f t="shared" si="8"/>
        <v>93.7</v>
      </c>
      <c r="AF52" s="4">
        <f t="shared" si="8"/>
        <v>95.43</v>
      </c>
      <c r="AG52" s="4">
        <f t="shared" si="8"/>
        <v>96.67</v>
      </c>
      <c r="AH52" s="4">
        <f t="shared" si="8"/>
        <v>97.91</v>
      </c>
      <c r="AI52" s="4">
        <f t="shared" si="8"/>
        <v>99.15</v>
      </c>
      <c r="AJ52" s="23">
        <f t="shared" si="7"/>
        <v>99.15</v>
      </c>
    </row>
    <row r="53" spans="2:36" x14ac:dyDescent="0.25">
      <c r="B53" s="15" t="s">
        <v>47</v>
      </c>
      <c r="C53" s="22">
        <v>93.17</v>
      </c>
      <c r="D53" s="4">
        <f t="shared" si="6"/>
        <v>17.7</v>
      </c>
      <c r="E53" s="4">
        <f t="shared" si="6"/>
        <v>22.36</v>
      </c>
      <c r="F53" s="4">
        <f t="shared" si="6"/>
        <v>26.55</v>
      </c>
      <c r="G53" s="4">
        <f t="shared" si="6"/>
        <v>30.05</v>
      </c>
      <c r="H53" s="4">
        <f t="shared" si="6"/>
        <v>34.799999999999997</v>
      </c>
      <c r="I53" s="4">
        <f t="shared" si="6"/>
        <v>37.409999999999997</v>
      </c>
      <c r="J53" s="4">
        <f t="shared" si="6"/>
        <v>39.92</v>
      </c>
      <c r="K53" s="4">
        <f t="shared" si="6"/>
        <v>42.44</v>
      </c>
      <c r="L53" s="4">
        <f t="shared" si="6"/>
        <v>44.58</v>
      </c>
      <c r="M53" s="4">
        <f t="shared" si="6"/>
        <v>46.96</v>
      </c>
      <c r="N53" s="4">
        <f t="shared" si="6"/>
        <v>49.85</v>
      </c>
      <c r="O53" s="4">
        <f t="shared" si="6"/>
        <v>52.41</v>
      </c>
      <c r="P53" s="4">
        <f t="shared" si="6"/>
        <v>55.06</v>
      </c>
      <c r="Q53" s="4">
        <f t="shared" si="6"/>
        <v>57.53</v>
      </c>
      <c r="R53" s="4">
        <f t="shared" si="6"/>
        <v>59.54</v>
      </c>
      <c r="S53" s="4">
        <f t="shared" si="6"/>
        <v>62.42</v>
      </c>
      <c r="T53" s="4">
        <f t="shared" si="8"/>
        <v>65.08</v>
      </c>
      <c r="U53" s="4">
        <f t="shared" si="8"/>
        <v>67.78</v>
      </c>
      <c r="V53" s="4">
        <f t="shared" si="8"/>
        <v>70.11</v>
      </c>
      <c r="W53" s="4">
        <f t="shared" si="8"/>
        <v>71.510000000000005</v>
      </c>
      <c r="X53" s="4">
        <f t="shared" si="8"/>
        <v>74.3</v>
      </c>
      <c r="Y53" s="4">
        <f t="shared" si="8"/>
        <v>75.930000000000007</v>
      </c>
      <c r="Z53" s="4">
        <f t="shared" si="8"/>
        <v>77.89</v>
      </c>
      <c r="AA53" s="4">
        <f t="shared" si="8"/>
        <v>79.569999999999993</v>
      </c>
      <c r="AB53" s="4">
        <f t="shared" si="8"/>
        <v>81.99</v>
      </c>
      <c r="AC53" s="4">
        <f t="shared" si="8"/>
        <v>83.85</v>
      </c>
      <c r="AD53" s="4">
        <f t="shared" si="8"/>
        <v>86.18</v>
      </c>
      <c r="AE53" s="4">
        <f t="shared" si="8"/>
        <v>88.05</v>
      </c>
      <c r="AF53" s="4">
        <f t="shared" si="8"/>
        <v>89.68</v>
      </c>
      <c r="AG53" s="4">
        <f t="shared" si="8"/>
        <v>90.84</v>
      </c>
      <c r="AH53" s="4">
        <f t="shared" si="8"/>
        <v>92.01</v>
      </c>
      <c r="AI53" s="4">
        <f t="shared" si="8"/>
        <v>93.17</v>
      </c>
      <c r="AJ53" s="23">
        <f t="shared" si="7"/>
        <v>93.17</v>
      </c>
    </row>
    <row r="54" spans="2:36" x14ac:dyDescent="0.25">
      <c r="B54" s="15" t="s">
        <v>48</v>
      </c>
      <c r="C54" s="22">
        <v>88.76</v>
      </c>
      <c r="D54" s="4">
        <f t="shared" si="6"/>
        <v>16.86</v>
      </c>
      <c r="E54" s="4">
        <f t="shared" si="6"/>
        <v>21.3</v>
      </c>
      <c r="F54" s="4">
        <f t="shared" si="6"/>
        <v>25.3</v>
      </c>
      <c r="G54" s="4">
        <f t="shared" si="6"/>
        <v>28.63</v>
      </c>
      <c r="H54" s="4">
        <f t="shared" si="6"/>
        <v>33.15</v>
      </c>
      <c r="I54" s="4">
        <f t="shared" si="6"/>
        <v>35.64</v>
      </c>
      <c r="J54" s="4">
        <f t="shared" si="6"/>
        <v>38.03</v>
      </c>
      <c r="K54" s="4">
        <f t="shared" si="6"/>
        <v>40.43</v>
      </c>
      <c r="L54" s="4">
        <f t="shared" si="6"/>
        <v>42.47</v>
      </c>
      <c r="M54" s="4">
        <f t="shared" si="6"/>
        <v>44.74</v>
      </c>
      <c r="N54" s="4">
        <f t="shared" si="6"/>
        <v>47.49</v>
      </c>
      <c r="O54" s="4">
        <f t="shared" si="6"/>
        <v>49.93</v>
      </c>
      <c r="P54" s="4">
        <f t="shared" si="6"/>
        <v>52.46</v>
      </c>
      <c r="Q54" s="4">
        <f t="shared" si="6"/>
        <v>54.81</v>
      </c>
      <c r="R54" s="4">
        <f t="shared" si="6"/>
        <v>56.72</v>
      </c>
      <c r="S54" s="4">
        <f t="shared" ref="S54:AH69" si="9">ROUND(S$5*$C54,2)</f>
        <v>59.47</v>
      </c>
      <c r="T54" s="4">
        <f t="shared" si="9"/>
        <v>62</v>
      </c>
      <c r="U54" s="4">
        <f t="shared" si="9"/>
        <v>64.569999999999993</v>
      </c>
      <c r="V54" s="4">
        <f t="shared" si="9"/>
        <v>66.790000000000006</v>
      </c>
      <c r="W54" s="4">
        <f t="shared" si="9"/>
        <v>68.12</v>
      </c>
      <c r="X54" s="4">
        <f t="shared" si="9"/>
        <v>70.790000000000006</v>
      </c>
      <c r="Y54" s="4">
        <f t="shared" si="9"/>
        <v>72.34</v>
      </c>
      <c r="Z54" s="4">
        <f t="shared" si="9"/>
        <v>74.2</v>
      </c>
      <c r="AA54" s="4">
        <f t="shared" si="9"/>
        <v>75.8</v>
      </c>
      <c r="AB54" s="4">
        <f t="shared" si="9"/>
        <v>78.11</v>
      </c>
      <c r="AC54" s="4">
        <f t="shared" si="9"/>
        <v>79.88</v>
      </c>
      <c r="AD54" s="4">
        <f t="shared" si="9"/>
        <v>82.1</v>
      </c>
      <c r="AE54" s="4">
        <f t="shared" si="9"/>
        <v>83.88</v>
      </c>
      <c r="AF54" s="4">
        <f t="shared" si="9"/>
        <v>85.43</v>
      </c>
      <c r="AG54" s="4">
        <f t="shared" si="9"/>
        <v>86.54</v>
      </c>
      <c r="AH54" s="4">
        <f t="shared" si="9"/>
        <v>87.65</v>
      </c>
      <c r="AI54" s="4">
        <f t="shared" si="8"/>
        <v>88.76</v>
      </c>
      <c r="AJ54" s="23">
        <f t="shared" si="7"/>
        <v>88.76</v>
      </c>
    </row>
    <row r="55" spans="2:36" x14ac:dyDescent="0.25">
      <c r="B55" s="15" t="s">
        <v>49</v>
      </c>
      <c r="C55" s="22">
        <v>85.86</v>
      </c>
      <c r="D55" s="4">
        <f t="shared" ref="D55:S70" si="10">ROUND(D$5*$C55,2)</f>
        <v>16.309999999999999</v>
      </c>
      <c r="E55" s="4">
        <f t="shared" si="10"/>
        <v>20.61</v>
      </c>
      <c r="F55" s="4">
        <f t="shared" si="10"/>
        <v>24.47</v>
      </c>
      <c r="G55" s="4">
        <f t="shared" si="10"/>
        <v>27.69</v>
      </c>
      <c r="H55" s="4">
        <f t="shared" si="10"/>
        <v>32.07</v>
      </c>
      <c r="I55" s="4">
        <f t="shared" si="10"/>
        <v>34.47</v>
      </c>
      <c r="J55" s="4">
        <f t="shared" si="10"/>
        <v>36.79</v>
      </c>
      <c r="K55" s="4">
        <f t="shared" si="10"/>
        <v>39.11</v>
      </c>
      <c r="L55" s="4">
        <f t="shared" si="10"/>
        <v>41.08</v>
      </c>
      <c r="M55" s="4">
        <f t="shared" si="10"/>
        <v>43.27</v>
      </c>
      <c r="N55" s="4">
        <f t="shared" si="10"/>
        <v>45.94</v>
      </c>
      <c r="O55" s="4">
        <f t="shared" si="10"/>
        <v>48.3</v>
      </c>
      <c r="P55" s="4">
        <f t="shared" si="10"/>
        <v>50.74</v>
      </c>
      <c r="Q55" s="4">
        <f t="shared" si="10"/>
        <v>53.02</v>
      </c>
      <c r="R55" s="4">
        <f t="shared" si="10"/>
        <v>54.86</v>
      </c>
      <c r="S55" s="4">
        <f t="shared" si="10"/>
        <v>57.53</v>
      </c>
      <c r="T55" s="4">
        <f t="shared" si="9"/>
        <v>59.97</v>
      </c>
      <c r="U55" s="4">
        <f t="shared" si="9"/>
        <v>62.46</v>
      </c>
      <c r="V55" s="4">
        <f t="shared" si="9"/>
        <v>64.61</v>
      </c>
      <c r="W55" s="4">
        <f t="shared" si="9"/>
        <v>65.900000000000006</v>
      </c>
      <c r="X55" s="4">
        <f t="shared" si="9"/>
        <v>68.47</v>
      </c>
      <c r="Y55" s="4">
        <f t="shared" si="9"/>
        <v>69.98</v>
      </c>
      <c r="Z55" s="4">
        <f t="shared" si="9"/>
        <v>71.78</v>
      </c>
      <c r="AA55" s="4">
        <f t="shared" si="9"/>
        <v>73.319999999999993</v>
      </c>
      <c r="AB55" s="4">
        <f t="shared" si="9"/>
        <v>75.56</v>
      </c>
      <c r="AC55" s="4">
        <f t="shared" si="9"/>
        <v>77.27</v>
      </c>
      <c r="AD55" s="4">
        <f t="shared" si="9"/>
        <v>79.42</v>
      </c>
      <c r="AE55" s="4">
        <f t="shared" si="9"/>
        <v>81.14</v>
      </c>
      <c r="AF55" s="4">
        <f t="shared" si="9"/>
        <v>82.64</v>
      </c>
      <c r="AG55" s="4">
        <f t="shared" si="9"/>
        <v>83.71</v>
      </c>
      <c r="AH55" s="4">
        <f t="shared" si="9"/>
        <v>84.79</v>
      </c>
      <c r="AI55" s="4">
        <f t="shared" si="8"/>
        <v>85.86</v>
      </c>
      <c r="AJ55" s="23">
        <f t="shared" si="7"/>
        <v>85.86</v>
      </c>
    </row>
    <row r="56" spans="2:36" x14ac:dyDescent="0.25">
      <c r="B56" s="15" t="s">
        <v>50</v>
      </c>
      <c r="C56" s="22">
        <v>95.67</v>
      </c>
      <c r="D56" s="4">
        <f t="shared" si="10"/>
        <v>18.18</v>
      </c>
      <c r="E56" s="4">
        <f t="shared" si="10"/>
        <v>22.96</v>
      </c>
      <c r="F56" s="4">
        <f t="shared" si="10"/>
        <v>27.27</v>
      </c>
      <c r="G56" s="4">
        <f t="shared" si="10"/>
        <v>30.85</v>
      </c>
      <c r="H56" s="4">
        <f t="shared" si="10"/>
        <v>35.729999999999997</v>
      </c>
      <c r="I56" s="4">
        <f t="shared" si="10"/>
        <v>38.409999999999997</v>
      </c>
      <c r="J56" s="4">
        <f t="shared" si="10"/>
        <v>40.99</v>
      </c>
      <c r="K56" s="4">
        <f t="shared" si="10"/>
        <v>43.58</v>
      </c>
      <c r="L56" s="4">
        <f t="shared" si="10"/>
        <v>45.78</v>
      </c>
      <c r="M56" s="4">
        <f t="shared" si="10"/>
        <v>48.22</v>
      </c>
      <c r="N56" s="4">
        <f t="shared" si="10"/>
        <v>51.18</v>
      </c>
      <c r="O56" s="4">
        <f t="shared" si="10"/>
        <v>53.81</v>
      </c>
      <c r="P56" s="4">
        <f t="shared" si="10"/>
        <v>56.54</v>
      </c>
      <c r="Q56" s="4">
        <f t="shared" si="10"/>
        <v>59.08</v>
      </c>
      <c r="R56" s="4">
        <f t="shared" si="10"/>
        <v>61.13</v>
      </c>
      <c r="S56" s="4">
        <f t="shared" si="10"/>
        <v>64.099999999999994</v>
      </c>
      <c r="T56" s="4">
        <f t="shared" si="9"/>
        <v>66.83</v>
      </c>
      <c r="U56" s="4">
        <f t="shared" si="9"/>
        <v>69.599999999999994</v>
      </c>
      <c r="V56" s="4">
        <f t="shared" si="9"/>
        <v>71.989999999999995</v>
      </c>
      <c r="W56" s="4">
        <f t="shared" si="9"/>
        <v>73.430000000000007</v>
      </c>
      <c r="X56" s="4">
        <f t="shared" si="9"/>
        <v>76.3</v>
      </c>
      <c r="Y56" s="4">
        <f t="shared" si="9"/>
        <v>77.97</v>
      </c>
      <c r="Z56" s="4">
        <f t="shared" si="9"/>
        <v>79.98</v>
      </c>
      <c r="AA56" s="4">
        <f t="shared" si="9"/>
        <v>81.7</v>
      </c>
      <c r="AB56" s="4">
        <f t="shared" si="9"/>
        <v>84.19</v>
      </c>
      <c r="AC56" s="4">
        <f t="shared" si="9"/>
        <v>86.1</v>
      </c>
      <c r="AD56" s="4">
        <f t="shared" si="9"/>
        <v>88.49</v>
      </c>
      <c r="AE56" s="4">
        <f t="shared" si="9"/>
        <v>90.41</v>
      </c>
      <c r="AF56" s="4">
        <f t="shared" si="9"/>
        <v>92.08</v>
      </c>
      <c r="AG56" s="4">
        <f t="shared" si="9"/>
        <v>93.28</v>
      </c>
      <c r="AH56" s="4">
        <f t="shared" si="9"/>
        <v>94.47</v>
      </c>
      <c r="AI56" s="4">
        <f t="shared" si="8"/>
        <v>95.67</v>
      </c>
      <c r="AJ56" s="23">
        <f t="shared" si="7"/>
        <v>95.67</v>
      </c>
    </row>
    <row r="57" spans="2:36" x14ac:dyDescent="0.25">
      <c r="B57" s="15" t="s">
        <v>51</v>
      </c>
      <c r="C57" s="22">
        <v>81.13</v>
      </c>
      <c r="D57" s="4">
        <f t="shared" si="10"/>
        <v>15.41</v>
      </c>
      <c r="E57" s="4">
        <f t="shared" si="10"/>
        <v>19.47</v>
      </c>
      <c r="F57" s="4">
        <f t="shared" si="10"/>
        <v>23.12</v>
      </c>
      <c r="G57" s="4">
        <f t="shared" si="10"/>
        <v>26.16</v>
      </c>
      <c r="H57" s="4">
        <f t="shared" si="10"/>
        <v>30.3</v>
      </c>
      <c r="I57" s="4">
        <f t="shared" si="10"/>
        <v>32.57</v>
      </c>
      <c r="J57" s="4">
        <f t="shared" si="10"/>
        <v>34.76</v>
      </c>
      <c r="K57" s="4">
        <f t="shared" si="10"/>
        <v>36.950000000000003</v>
      </c>
      <c r="L57" s="4">
        <f t="shared" si="10"/>
        <v>38.82</v>
      </c>
      <c r="M57" s="4">
        <f t="shared" si="10"/>
        <v>40.89</v>
      </c>
      <c r="N57" s="4">
        <f t="shared" si="10"/>
        <v>43.4</v>
      </c>
      <c r="O57" s="4">
        <f t="shared" si="10"/>
        <v>45.64</v>
      </c>
      <c r="P57" s="4">
        <f t="shared" si="10"/>
        <v>47.95</v>
      </c>
      <c r="Q57" s="4">
        <f t="shared" si="10"/>
        <v>50.1</v>
      </c>
      <c r="R57" s="4">
        <f t="shared" si="10"/>
        <v>51.84</v>
      </c>
      <c r="S57" s="4">
        <f t="shared" si="10"/>
        <v>54.36</v>
      </c>
      <c r="T57" s="4">
        <f t="shared" si="9"/>
        <v>56.67</v>
      </c>
      <c r="U57" s="4">
        <f t="shared" si="9"/>
        <v>59.02</v>
      </c>
      <c r="V57" s="4">
        <f t="shared" si="9"/>
        <v>61.05</v>
      </c>
      <c r="W57" s="4">
        <f t="shared" si="9"/>
        <v>62.27</v>
      </c>
      <c r="X57" s="4">
        <f t="shared" si="9"/>
        <v>64.7</v>
      </c>
      <c r="Y57" s="4">
        <f t="shared" si="9"/>
        <v>66.12</v>
      </c>
      <c r="Z57" s="4">
        <f t="shared" si="9"/>
        <v>67.819999999999993</v>
      </c>
      <c r="AA57" s="4">
        <f t="shared" si="9"/>
        <v>69.290000000000006</v>
      </c>
      <c r="AB57" s="4">
        <f t="shared" si="9"/>
        <v>71.39</v>
      </c>
      <c r="AC57" s="4">
        <f t="shared" si="9"/>
        <v>73.02</v>
      </c>
      <c r="AD57" s="4">
        <f t="shared" si="9"/>
        <v>75.05</v>
      </c>
      <c r="AE57" s="4">
        <f t="shared" si="9"/>
        <v>76.67</v>
      </c>
      <c r="AF57" s="4">
        <f t="shared" si="9"/>
        <v>78.09</v>
      </c>
      <c r="AG57" s="4">
        <f t="shared" si="9"/>
        <v>79.099999999999994</v>
      </c>
      <c r="AH57" s="4">
        <f t="shared" si="9"/>
        <v>80.12</v>
      </c>
      <c r="AI57" s="4">
        <f t="shared" si="8"/>
        <v>81.13</v>
      </c>
      <c r="AJ57" s="23">
        <f t="shared" si="7"/>
        <v>81.13</v>
      </c>
    </row>
    <row r="58" spans="2:36" x14ac:dyDescent="0.25">
      <c r="B58" s="15" t="s">
        <v>52</v>
      </c>
      <c r="C58" s="22">
        <v>84.55</v>
      </c>
      <c r="D58" s="4">
        <f t="shared" si="10"/>
        <v>16.059999999999999</v>
      </c>
      <c r="E58" s="4">
        <f t="shared" si="10"/>
        <v>20.29</v>
      </c>
      <c r="F58" s="4">
        <f t="shared" si="10"/>
        <v>24.1</v>
      </c>
      <c r="G58" s="4">
        <f t="shared" si="10"/>
        <v>27.27</v>
      </c>
      <c r="H58" s="4">
        <f t="shared" si="10"/>
        <v>31.58</v>
      </c>
      <c r="I58" s="4">
        <f t="shared" si="10"/>
        <v>33.950000000000003</v>
      </c>
      <c r="J58" s="4">
        <f t="shared" si="10"/>
        <v>36.229999999999997</v>
      </c>
      <c r="K58" s="4">
        <f t="shared" si="10"/>
        <v>38.51</v>
      </c>
      <c r="L58" s="4">
        <f t="shared" si="10"/>
        <v>40.46</v>
      </c>
      <c r="M58" s="4">
        <f t="shared" si="10"/>
        <v>42.61</v>
      </c>
      <c r="N58" s="4">
        <f t="shared" si="10"/>
        <v>45.23</v>
      </c>
      <c r="O58" s="4">
        <f t="shared" si="10"/>
        <v>47.56</v>
      </c>
      <c r="P58" s="4">
        <f t="shared" si="10"/>
        <v>49.97</v>
      </c>
      <c r="Q58" s="4">
        <f t="shared" si="10"/>
        <v>52.21</v>
      </c>
      <c r="R58" s="4">
        <f t="shared" si="10"/>
        <v>54.03</v>
      </c>
      <c r="S58" s="4">
        <f t="shared" si="10"/>
        <v>56.65</v>
      </c>
      <c r="T58" s="4">
        <f t="shared" si="9"/>
        <v>59.06</v>
      </c>
      <c r="U58" s="4">
        <f t="shared" si="9"/>
        <v>61.51</v>
      </c>
      <c r="V58" s="4">
        <f t="shared" si="9"/>
        <v>63.62</v>
      </c>
      <c r="W58" s="4">
        <f t="shared" si="9"/>
        <v>64.89</v>
      </c>
      <c r="X58" s="4">
        <f t="shared" si="9"/>
        <v>67.430000000000007</v>
      </c>
      <c r="Y58" s="4">
        <f t="shared" si="9"/>
        <v>68.91</v>
      </c>
      <c r="Z58" s="4">
        <f t="shared" si="9"/>
        <v>70.680000000000007</v>
      </c>
      <c r="AA58" s="4">
        <f t="shared" si="9"/>
        <v>72.209999999999994</v>
      </c>
      <c r="AB58" s="4">
        <f t="shared" si="9"/>
        <v>74.400000000000006</v>
      </c>
      <c r="AC58" s="4">
        <f t="shared" si="9"/>
        <v>76.099999999999994</v>
      </c>
      <c r="AD58" s="4">
        <f t="shared" si="9"/>
        <v>78.209999999999994</v>
      </c>
      <c r="AE58" s="4">
        <f t="shared" si="9"/>
        <v>79.900000000000006</v>
      </c>
      <c r="AF58" s="4">
        <f t="shared" si="9"/>
        <v>81.38</v>
      </c>
      <c r="AG58" s="4">
        <f t="shared" si="9"/>
        <v>82.44</v>
      </c>
      <c r="AH58" s="4">
        <f t="shared" si="9"/>
        <v>83.49</v>
      </c>
      <c r="AI58" s="4">
        <f t="shared" si="8"/>
        <v>84.55</v>
      </c>
      <c r="AJ58" s="23">
        <f t="shared" si="7"/>
        <v>84.55</v>
      </c>
    </row>
    <row r="59" spans="2:36" x14ac:dyDescent="0.25">
      <c r="B59" s="15" t="s">
        <v>53</v>
      </c>
      <c r="C59" s="22">
        <v>61.42</v>
      </c>
      <c r="D59" s="4">
        <f t="shared" si="10"/>
        <v>11.67</v>
      </c>
      <c r="E59" s="4">
        <f t="shared" si="10"/>
        <v>14.74</v>
      </c>
      <c r="F59" s="4">
        <f t="shared" si="10"/>
        <v>17.5</v>
      </c>
      <c r="G59" s="4">
        <f t="shared" si="10"/>
        <v>19.809999999999999</v>
      </c>
      <c r="H59" s="4">
        <f t="shared" si="10"/>
        <v>22.94</v>
      </c>
      <c r="I59" s="4">
        <f t="shared" si="10"/>
        <v>24.66</v>
      </c>
      <c r="J59" s="4">
        <f t="shared" si="10"/>
        <v>26.32</v>
      </c>
      <c r="K59" s="4">
        <f t="shared" si="10"/>
        <v>27.98</v>
      </c>
      <c r="L59" s="4">
        <f t="shared" si="10"/>
        <v>29.39</v>
      </c>
      <c r="M59" s="4">
        <f t="shared" si="10"/>
        <v>30.96</v>
      </c>
      <c r="N59" s="4">
        <f t="shared" si="10"/>
        <v>32.86</v>
      </c>
      <c r="O59" s="4">
        <f t="shared" si="10"/>
        <v>34.549999999999997</v>
      </c>
      <c r="P59" s="4">
        <f t="shared" si="10"/>
        <v>36.299999999999997</v>
      </c>
      <c r="Q59" s="4">
        <f t="shared" si="10"/>
        <v>37.93</v>
      </c>
      <c r="R59" s="4">
        <f t="shared" si="10"/>
        <v>39.25</v>
      </c>
      <c r="S59" s="4">
        <f t="shared" si="10"/>
        <v>41.15</v>
      </c>
      <c r="T59" s="4">
        <f t="shared" si="9"/>
        <v>42.9</v>
      </c>
      <c r="U59" s="4">
        <f t="shared" si="9"/>
        <v>44.68</v>
      </c>
      <c r="V59" s="4">
        <f t="shared" si="9"/>
        <v>46.22</v>
      </c>
      <c r="W59" s="4">
        <f t="shared" si="9"/>
        <v>47.14</v>
      </c>
      <c r="X59" s="4">
        <f t="shared" si="9"/>
        <v>48.98</v>
      </c>
      <c r="Y59" s="4">
        <f t="shared" si="9"/>
        <v>50.06</v>
      </c>
      <c r="Z59" s="4">
        <f t="shared" si="9"/>
        <v>51.35</v>
      </c>
      <c r="AA59" s="4">
        <f t="shared" si="9"/>
        <v>52.45</v>
      </c>
      <c r="AB59" s="4">
        <f t="shared" si="9"/>
        <v>54.05</v>
      </c>
      <c r="AC59" s="4">
        <f t="shared" si="9"/>
        <v>55.28</v>
      </c>
      <c r="AD59" s="4">
        <f t="shared" si="9"/>
        <v>56.81</v>
      </c>
      <c r="AE59" s="4">
        <f t="shared" si="9"/>
        <v>58.04</v>
      </c>
      <c r="AF59" s="4">
        <f t="shared" si="9"/>
        <v>59.12</v>
      </c>
      <c r="AG59" s="4">
        <f t="shared" si="9"/>
        <v>59.88</v>
      </c>
      <c r="AH59" s="4">
        <f t="shared" si="9"/>
        <v>60.65</v>
      </c>
      <c r="AI59" s="4">
        <f t="shared" si="8"/>
        <v>61.42</v>
      </c>
      <c r="AJ59" s="23">
        <f t="shared" si="7"/>
        <v>61.42</v>
      </c>
    </row>
    <row r="60" spans="2:36" x14ac:dyDescent="0.25">
      <c r="B60" s="15" t="s">
        <v>54</v>
      </c>
      <c r="C60" s="22">
        <v>73.260000000000005</v>
      </c>
      <c r="D60" s="4">
        <f t="shared" si="10"/>
        <v>13.92</v>
      </c>
      <c r="E60" s="4">
        <f t="shared" si="10"/>
        <v>17.579999999999998</v>
      </c>
      <c r="F60" s="4">
        <f t="shared" si="10"/>
        <v>20.88</v>
      </c>
      <c r="G60" s="4">
        <f t="shared" si="10"/>
        <v>23.63</v>
      </c>
      <c r="H60" s="4">
        <f t="shared" si="10"/>
        <v>27.36</v>
      </c>
      <c r="I60" s="4">
        <f t="shared" si="10"/>
        <v>29.41</v>
      </c>
      <c r="J60" s="4">
        <f t="shared" si="10"/>
        <v>31.39</v>
      </c>
      <c r="K60" s="4">
        <f t="shared" si="10"/>
        <v>33.369999999999997</v>
      </c>
      <c r="L60" s="4">
        <f t="shared" si="10"/>
        <v>35.049999999999997</v>
      </c>
      <c r="M60" s="4">
        <f t="shared" si="10"/>
        <v>36.92</v>
      </c>
      <c r="N60" s="4">
        <f t="shared" si="10"/>
        <v>39.19</v>
      </c>
      <c r="O60" s="4">
        <f t="shared" si="10"/>
        <v>41.21</v>
      </c>
      <c r="P60" s="4">
        <f t="shared" si="10"/>
        <v>43.3</v>
      </c>
      <c r="Q60" s="4">
        <f t="shared" si="10"/>
        <v>45.24</v>
      </c>
      <c r="R60" s="4">
        <f t="shared" si="10"/>
        <v>46.81</v>
      </c>
      <c r="S60" s="4">
        <f t="shared" si="10"/>
        <v>49.08</v>
      </c>
      <c r="T60" s="4">
        <f t="shared" si="9"/>
        <v>51.17</v>
      </c>
      <c r="U60" s="4">
        <f t="shared" si="9"/>
        <v>53.3</v>
      </c>
      <c r="V60" s="4">
        <f t="shared" si="9"/>
        <v>55.13</v>
      </c>
      <c r="W60" s="4">
        <f t="shared" si="9"/>
        <v>56.23</v>
      </c>
      <c r="X60" s="4">
        <f t="shared" si="9"/>
        <v>58.42</v>
      </c>
      <c r="Y60" s="4">
        <f t="shared" si="9"/>
        <v>59.71</v>
      </c>
      <c r="Z60" s="4">
        <f t="shared" si="9"/>
        <v>61.25</v>
      </c>
      <c r="AA60" s="4">
        <f t="shared" si="9"/>
        <v>62.56</v>
      </c>
      <c r="AB60" s="4">
        <f t="shared" si="9"/>
        <v>64.47</v>
      </c>
      <c r="AC60" s="4">
        <f t="shared" si="9"/>
        <v>65.930000000000007</v>
      </c>
      <c r="AD60" s="4">
        <f t="shared" si="9"/>
        <v>67.77</v>
      </c>
      <c r="AE60" s="4">
        <f t="shared" si="9"/>
        <v>69.23</v>
      </c>
      <c r="AF60" s="4">
        <f t="shared" si="9"/>
        <v>70.510000000000005</v>
      </c>
      <c r="AG60" s="4">
        <f t="shared" si="9"/>
        <v>71.430000000000007</v>
      </c>
      <c r="AH60" s="4">
        <f t="shared" si="9"/>
        <v>72.34</v>
      </c>
      <c r="AI60" s="4">
        <f t="shared" si="8"/>
        <v>73.260000000000005</v>
      </c>
      <c r="AJ60" s="23">
        <f t="shared" si="7"/>
        <v>73.260000000000005</v>
      </c>
    </row>
    <row r="61" spans="2:36" x14ac:dyDescent="0.25">
      <c r="B61" s="15" t="s">
        <v>55</v>
      </c>
      <c r="C61" s="22">
        <v>74.72</v>
      </c>
      <c r="D61" s="4">
        <f t="shared" si="10"/>
        <v>14.2</v>
      </c>
      <c r="E61" s="4">
        <f t="shared" si="10"/>
        <v>17.93</v>
      </c>
      <c r="F61" s="4">
        <f t="shared" si="10"/>
        <v>21.3</v>
      </c>
      <c r="G61" s="4">
        <f t="shared" si="10"/>
        <v>24.1</v>
      </c>
      <c r="H61" s="4">
        <f t="shared" si="10"/>
        <v>27.91</v>
      </c>
      <c r="I61" s="4">
        <f t="shared" si="10"/>
        <v>30</v>
      </c>
      <c r="J61" s="4">
        <f t="shared" si="10"/>
        <v>32.020000000000003</v>
      </c>
      <c r="K61" s="4">
        <f t="shared" si="10"/>
        <v>34.03</v>
      </c>
      <c r="L61" s="4">
        <f t="shared" si="10"/>
        <v>35.75</v>
      </c>
      <c r="M61" s="4">
        <f t="shared" si="10"/>
        <v>37.659999999999997</v>
      </c>
      <c r="N61" s="4">
        <f t="shared" si="10"/>
        <v>39.979999999999997</v>
      </c>
      <c r="O61" s="4">
        <f t="shared" si="10"/>
        <v>42.03</v>
      </c>
      <c r="P61" s="4">
        <f t="shared" si="10"/>
        <v>44.16</v>
      </c>
      <c r="Q61" s="4">
        <f t="shared" si="10"/>
        <v>46.14</v>
      </c>
      <c r="R61" s="4">
        <f t="shared" si="10"/>
        <v>47.75</v>
      </c>
      <c r="S61" s="4">
        <f t="shared" si="10"/>
        <v>50.06</v>
      </c>
      <c r="T61" s="4">
        <f t="shared" si="9"/>
        <v>52.19</v>
      </c>
      <c r="U61" s="4">
        <f t="shared" si="9"/>
        <v>54.36</v>
      </c>
      <c r="V61" s="4">
        <f t="shared" si="9"/>
        <v>56.23</v>
      </c>
      <c r="W61" s="4">
        <f t="shared" si="9"/>
        <v>57.35</v>
      </c>
      <c r="X61" s="4">
        <f t="shared" si="9"/>
        <v>59.59</v>
      </c>
      <c r="Y61" s="4">
        <f t="shared" si="9"/>
        <v>60.9</v>
      </c>
      <c r="Z61" s="4">
        <f t="shared" si="9"/>
        <v>62.47</v>
      </c>
      <c r="AA61" s="4">
        <f t="shared" si="9"/>
        <v>63.81</v>
      </c>
      <c r="AB61" s="4">
        <f t="shared" si="9"/>
        <v>65.75</v>
      </c>
      <c r="AC61" s="4">
        <f t="shared" si="9"/>
        <v>67.25</v>
      </c>
      <c r="AD61" s="4">
        <f t="shared" si="9"/>
        <v>69.12</v>
      </c>
      <c r="AE61" s="4">
        <f t="shared" si="9"/>
        <v>70.61</v>
      </c>
      <c r="AF61" s="4">
        <f t="shared" si="9"/>
        <v>71.92</v>
      </c>
      <c r="AG61" s="4">
        <f t="shared" si="9"/>
        <v>72.849999999999994</v>
      </c>
      <c r="AH61" s="4">
        <f t="shared" si="9"/>
        <v>73.790000000000006</v>
      </c>
      <c r="AI61" s="4">
        <f t="shared" si="8"/>
        <v>74.72</v>
      </c>
      <c r="AJ61" s="23">
        <f t="shared" si="7"/>
        <v>74.72</v>
      </c>
    </row>
    <row r="62" spans="2:36" x14ac:dyDescent="0.25">
      <c r="B62" s="15" t="s">
        <v>56</v>
      </c>
      <c r="C62" s="22">
        <v>86.4</v>
      </c>
      <c r="D62" s="4">
        <f t="shared" si="10"/>
        <v>16.420000000000002</v>
      </c>
      <c r="E62" s="4">
        <f t="shared" si="10"/>
        <v>20.74</v>
      </c>
      <c r="F62" s="4">
        <f t="shared" si="10"/>
        <v>24.62</v>
      </c>
      <c r="G62" s="4">
        <f t="shared" si="10"/>
        <v>27.86</v>
      </c>
      <c r="H62" s="4">
        <f t="shared" si="10"/>
        <v>32.270000000000003</v>
      </c>
      <c r="I62" s="4">
        <f t="shared" si="10"/>
        <v>34.69</v>
      </c>
      <c r="J62" s="4">
        <f t="shared" si="10"/>
        <v>37.020000000000003</v>
      </c>
      <c r="K62" s="4">
        <f t="shared" si="10"/>
        <v>39.36</v>
      </c>
      <c r="L62" s="4">
        <f t="shared" si="10"/>
        <v>41.34</v>
      </c>
      <c r="M62" s="4">
        <f t="shared" si="10"/>
        <v>43.55</v>
      </c>
      <c r="N62" s="4">
        <f t="shared" si="10"/>
        <v>46.22</v>
      </c>
      <c r="O62" s="4">
        <f t="shared" si="10"/>
        <v>48.6</v>
      </c>
      <c r="P62" s="4">
        <f t="shared" si="10"/>
        <v>51.06</v>
      </c>
      <c r="Q62" s="4">
        <f t="shared" si="10"/>
        <v>53.35</v>
      </c>
      <c r="R62" s="4">
        <f t="shared" si="10"/>
        <v>55.21</v>
      </c>
      <c r="S62" s="4">
        <f t="shared" si="10"/>
        <v>57.89</v>
      </c>
      <c r="T62" s="4">
        <f t="shared" si="9"/>
        <v>60.35</v>
      </c>
      <c r="U62" s="4">
        <f t="shared" si="9"/>
        <v>62.86</v>
      </c>
      <c r="V62" s="4">
        <f t="shared" si="9"/>
        <v>65.02</v>
      </c>
      <c r="W62" s="4">
        <f t="shared" si="9"/>
        <v>66.31</v>
      </c>
      <c r="X62" s="4">
        <f t="shared" si="9"/>
        <v>68.900000000000006</v>
      </c>
      <c r="Y62" s="4">
        <f t="shared" si="9"/>
        <v>70.42</v>
      </c>
      <c r="Z62" s="4">
        <f t="shared" si="9"/>
        <v>72.23</v>
      </c>
      <c r="AA62" s="4">
        <f t="shared" si="9"/>
        <v>73.790000000000006</v>
      </c>
      <c r="AB62" s="4">
        <f t="shared" si="9"/>
        <v>76.03</v>
      </c>
      <c r="AC62" s="4">
        <f t="shared" si="9"/>
        <v>77.760000000000005</v>
      </c>
      <c r="AD62" s="4">
        <f t="shared" si="9"/>
        <v>79.92</v>
      </c>
      <c r="AE62" s="4">
        <f t="shared" si="9"/>
        <v>81.650000000000006</v>
      </c>
      <c r="AF62" s="4">
        <f t="shared" si="9"/>
        <v>83.16</v>
      </c>
      <c r="AG62" s="4">
        <f t="shared" si="9"/>
        <v>84.24</v>
      </c>
      <c r="AH62" s="4">
        <f t="shared" si="9"/>
        <v>85.32</v>
      </c>
      <c r="AI62" s="4">
        <f t="shared" si="8"/>
        <v>86.4</v>
      </c>
      <c r="AJ62" s="23">
        <f t="shared" si="7"/>
        <v>86.4</v>
      </c>
    </row>
    <row r="63" spans="2:36" x14ac:dyDescent="0.25">
      <c r="B63" s="15" t="s">
        <v>57</v>
      </c>
      <c r="C63" s="22">
        <v>90.91</v>
      </c>
      <c r="D63" s="4">
        <f t="shared" si="10"/>
        <v>17.27</v>
      </c>
      <c r="E63" s="4">
        <f t="shared" si="10"/>
        <v>21.82</v>
      </c>
      <c r="F63" s="4">
        <f t="shared" si="10"/>
        <v>25.91</v>
      </c>
      <c r="G63" s="4">
        <f t="shared" si="10"/>
        <v>29.32</v>
      </c>
      <c r="H63" s="4">
        <f t="shared" si="10"/>
        <v>33.950000000000003</v>
      </c>
      <c r="I63" s="4">
        <f t="shared" si="10"/>
        <v>36.5</v>
      </c>
      <c r="J63" s="4">
        <f t="shared" si="10"/>
        <v>38.950000000000003</v>
      </c>
      <c r="K63" s="4">
        <f t="shared" si="10"/>
        <v>41.41</v>
      </c>
      <c r="L63" s="4">
        <f t="shared" si="10"/>
        <v>43.5</v>
      </c>
      <c r="M63" s="4">
        <f t="shared" si="10"/>
        <v>45.82</v>
      </c>
      <c r="N63" s="4">
        <f t="shared" si="10"/>
        <v>48.64</v>
      </c>
      <c r="O63" s="4">
        <f t="shared" si="10"/>
        <v>51.14</v>
      </c>
      <c r="P63" s="4">
        <f t="shared" si="10"/>
        <v>53.73</v>
      </c>
      <c r="Q63" s="4">
        <f t="shared" si="10"/>
        <v>56.14</v>
      </c>
      <c r="R63" s="4">
        <f t="shared" si="10"/>
        <v>58.09</v>
      </c>
      <c r="S63" s="4">
        <f t="shared" si="10"/>
        <v>60.91</v>
      </c>
      <c r="T63" s="4">
        <f t="shared" si="9"/>
        <v>63.5</v>
      </c>
      <c r="U63" s="4">
        <f t="shared" si="9"/>
        <v>66.14</v>
      </c>
      <c r="V63" s="4">
        <f t="shared" si="9"/>
        <v>68.41</v>
      </c>
      <c r="W63" s="4">
        <f t="shared" si="9"/>
        <v>69.77</v>
      </c>
      <c r="X63" s="4">
        <f t="shared" si="9"/>
        <v>72.5</v>
      </c>
      <c r="Y63" s="4">
        <f t="shared" si="9"/>
        <v>74.09</v>
      </c>
      <c r="Z63" s="4">
        <f t="shared" si="9"/>
        <v>76</v>
      </c>
      <c r="AA63" s="4">
        <f t="shared" si="9"/>
        <v>77.64</v>
      </c>
      <c r="AB63" s="4">
        <f t="shared" si="9"/>
        <v>80</v>
      </c>
      <c r="AC63" s="4">
        <f t="shared" si="9"/>
        <v>81.819999999999993</v>
      </c>
      <c r="AD63" s="4">
        <f t="shared" si="9"/>
        <v>84.09</v>
      </c>
      <c r="AE63" s="4">
        <f t="shared" si="9"/>
        <v>85.91</v>
      </c>
      <c r="AF63" s="4">
        <f t="shared" si="9"/>
        <v>87.5</v>
      </c>
      <c r="AG63" s="4">
        <f t="shared" si="9"/>
        <v>88.64</v>
      </c>
      <c r="AH63" s="4">
        <f t="shared" si="9"/>
        <v>89.77</v>
      </c>
      <c r="AI63" s="4">
        <f t="shared" si="8"/>
        <v>90.91</v>
      </c>
      <c r="AJ63" s="23">
        <f t="shared" si="7"/>
        <v>90.91</v>
      </c>
    </row>
    <row r="64" spans="2:36" x14ac:dyDescent="0.25">
      <c r="B64" s="15" t="s">
        <v>58</v>
      </c>
      <c r="C64" s="22">
        <v>56.1</v>
      </c>
      <c r="D64" s="4">
        <f t="shared" si="10"/>
        <v>10.66</v>
      </c>
      <c r="E64" s="4">
        <f t="shared" si="10"/>
        <v>13.46</v>
      </c>
      <c r="F64" s="4">
        <f t="shared" si="10"/>
        <v>15.99</v>
      </c>
      <c r="G64" s="4">
        <f t="shared" si="10"/>
        <v>18.09</v>
      </c>
      <c r="H64" s="4">
        <f t="shared" si="10"/>
        <v>20.95</v>
      </c>
      <c r="I64" s="4">
        <f t="shared" si="10"/>
        <v>22.52</v>
      </c>
      <c r="J64" s="4">
        <f t="shared" si="10"/>
        <v>24.04</v>
      </c>
      <c r="K64" s="4">
        <f t="shared" si="10"/>
        <v>25.55</v>
      </c>
      <c r="L64" s="4">
        <f t="shared" si="10"/>
        <v>26.84</v>
      </c>
      <c r="M64" s="4">
        <f t="shared" si="10"/>
        <v>28.27</v>
      </c>
      <c r="N64" s="4">
        <f t="shared" si="10"/>
        <v>30.01</v>
      </c>
      <c r="O64" s="4">
        <f t="shared" si="10"/>
        <v>31.56</v>
      </c>
      <c r="P64" s="4">
        <f t="shared" si="10"/>
        <v>33.159999999999997</v>
      </c>
      <c r="Q64" s="4">
        <f t="shared" si="10"/>
        <v>34.64</v>
      </c>
      <c r="R64" s="4">
        <f t="shared" si="10"/>
        <v>35.85</v>
      </c>
      <c r="S64" s="4">
        <f t="shared" si="10"/>
        <v>37.590000000000003</v>
      </c>
      <c r="T64" s="4">
        <f t="shared" si="9"/>
        <v>39.19</v>
      </c>
      <c r="U64" s="4">
        <f t="shared" si="9"/>
        <v>40.81</v>
      </c>
      <c r="V64" s="4">
        <f t="shared" si="9"/>
        <v>42.22</v>
      </c>
      <c r="W64" s="4">
        <f t="shared" si="9"/>
        <v>43.06</v>
      </c>
      <c r="X64" s="4">
        <f t="shared" si="9"/>
        <v>44.74</v>
      </c>
      <c r="Y64" s="4">
        <f t="shared" si="9"/>
        <v>45.72</v>
      </c>
      <c r="Z64" s="4">
        <f t="shared" si="9"/>
        <v>46.9</v>
      </c>
      <c r="AA64" s="4">
        <f t="shared" si="9"/>
        <v>47.91</v>
      </c>
      <c r="AB64" s="4">
        <f t="shared" si="9"/>
        <v>49.37</v>
      </c>
      <c r="AC64" s="4">
        <f t="shared" si="9"/>
        <v>50.49</v>
      </c>
      <c r="AD64" s="4">
        <f t="shared" si="9"/>
        <v>51.89</v>
      </c>
      <c r="AE64" s="4">
        <f t="shared" si="9"/>
        <v>53.01</v>
      </c>
      <c r="AF64" s="4">
        <f t="shared" si="9"/>
        <v>54</v>
      </c>
      <c r="AG64" s="4">
        <f t="shared" si="9"/>
        <v>54.7</v>
      </c>
      <c r="AH64" s="4">
        <f t="shared" si="9"/>
        <v>55.4</v>
      </c>
      <c r="AI64" s="4">
        <f t="shared" si="8"/>
        <v>56.1</v>
      </c>
      <c r="AJ64" s="23">
        <f t="shared" si="7"/>
        <v>56.1</v>
      </c>
    </row>
    <row r="65" spans="2:36" x14ac:dyDescent="0.25">
      <c r="B65" s="15" t="s">
        <v>59</v>
      </c>
      <c r="C65" s="22">
        <v>61.45</v>
      </c>
      <c r="D65" s="4">
        <f t="shared" si="10"/>
        <v>11.68</v>
      </c>
      <c r="E65" s="4">
        <f t="shared" si="10"/>
        <v>14.75</v>
      </c>
      <c r="F65" s="4">
        <f t="shared" si="10"/>
        <v>17.510000000000002</v>
      </c>
      <c r="G65" s="4">
        <f t="shared" si="10"/>
        <v>19.82</v>
      </c>
      <c r="H65" s="4">
        <f t="shared" si="10"/>
        <v>22.95</v>
      </c>
      <c r="I65" s="4">
        <f t="shared" si="10"/>
        <v>24.67</v>
      </c>
      <c r="J65" s="4">
        <f t="shared" si="10"/>
        <v>26.33</v>
      </c>
      <c r="K65" s="4">
        <f t="shared" si="10"/>
        <v>27.99</v>
      </c>
      <c r="L65" s="4">
        <f t="shared" si="10"/>
        <v>29.4</v>
      </c>
      <c r="M65" s="4">
        <f t="shared" si="10"/>
        <v>30.97</v>
      </c>
      <c r="N65" s="4">
        <f t="shared" si="10"/>
        <v>32.880000000000003</v>
      </c>
      <c r="O65" s="4">
        <f t="shared" si="10"/>
        <v>34.57</v>
      </c>
      <c r="P65" s="4">
        <f t="shared" si="10"/>
        <v>36.32</v>
      </c>
      <c r="Q65" s="4">
        <f t="shared" si="10"/>
        <v>37.950000000000003</v>
      </c>
      <c r="R65" s="4">
        <f t="shared" si="10"/>
        <v>39.270000000000003</v>
      </c>
      <c r="S65" s="4">
        <f t="shared" si="10"/>
        <v>41.17</v>
      </c>
      <c r="T65" s="4">
        <f t="shared" si="9"/>
        <v>42.92</v>
      </c>
      <c r="U65" s="4">
        <f t="shared" si="9"/>
        <v>44.7</v>
      </c>
      <c r="V65" s="4">
        <f t="shared" si="9"/>
        <v>46.24</v>
      </c>
      <c r="W65" s="4">
        <f t="shared" si="9"/>
        <v>47.16</v>
      </c>
      <c r="X65" s="4">
        <f t="shared" si="9"/>
        <v>49.01</v>
      </c>
      <c r="Y65" s="4">
        <f t="shared" si="9"/>
        <v>50.08</v>
      </c>
      <c r="Z65" s="4">
        <f t="shared" si="9"/>
        <v>51.37</v>
      </c>
      <c r="AA65" s="4">
        <f t="shared" si="9"/>
        <v>52.48</v>
      </c>
      <c r="AB65" s="4">
        <f t="shared" si="9"/>
        <v>54.08</v>
      </c>
      <c r="AC65" s="4">
        <f t="shared" si="9"/>
        <v>55.31</v>
      </c>
      <c r="AD65" s="4">
        <f t="shared" si="9"/>
        <v>56.84</v>
      </c>
      <c r="AE65" s="4">
        <f t="shared" si="9"/>
        <v>58.07</v>
      </c>
      <c r="AF65" s="4">
        <f t="shared" si="9"/>
        <v>59.15</v>
      </c>
      <c r="AG65" s="4">
        <f t="shared" si="9"/>
        <v>59.91</v>
      </c>
      <c r="AH65" s="4">
        <f t="shared" si="9"/>
        <v>60.68</v>
      </c>
      <c r="AI65" s="4">
        <f t="shared" si="8"/>
        <v>61.45</v>
      </c>
      <c r="AJ65" s="23">
        <f t="shared" si="7"/>
        <v>61.45</v>
      </c>
    </row>
    <row r="66" spans="2:36" x14ac:dyDescent="0.25">
      <c r="B66" s="15" t="s">
        <v>60</v>
      </c>
      <c r="C66" s="22">
        <v>54.33</v>
      </c>
      <c r="D66" s="4">
        <f t="shared" si="10"/>
        <v>10.32</v>
      </c>
      <c r="E66" s="4">
        <f t="shared" si="10"/>
        <v>13.04</v>
      </c>
      <c r="F66" s="4">
        <f t="shared" si="10"/>
        <v>15.48</v>
      </c>
      <c r="G66" s="4">
        <f t="shared" si="10"/>
        <v>17.52</v>
      </c>
      <c r="H66" s="4">
        <f t="shared" si="10"/>
        <v>20.29</v>
      </c>
      <c r="I66" s="4">
        <f t="shared" si="10"/>
        <v>21.81</v>
      </c>
      <c r="J66" s="4">
        <f t="shared" si="10"/>
        <v>23.28</v>
      </c>
      <c r="K66" s="4">
        <f t="shared" si="10"/>
        <v>24.75</v>
      </c>
      <c r="L66" s="4">
        <f t="shared" si="10"/>
        <v>26</v>
      </c>
      <c r="M66" s="4">
        <f t="shared" si="10"/>
        <v>27.38</v>
      </c>
      <c r="N66" s="4">
        <f t="shared" si="10"/>
        <v>29.07</v>
      </c>
      <c r="O66" s="4">
        <f t="shared" si="10"/>
        <v>30.56</v>
      </c>
      <c r="P66" s="4">
        <f t="shared" si="10"/>
        <v>32.11</v>
      </c>
      <c r="Q66" s="4">
        <f t="shared" si="10"/>
        <v>33.549999999999997</v>
      </c>
      <c r="R66" s="4">
        <f t="shared" si="10"/>
        <v>34.72</v>
      </c>
      <c r="S66" s="4">
        <f t="shared" si="10"/>
        <v>36.4</v>
      </c>
      <c r="T66" s="4">
        <f t="shared" si="9"/>
        <v>37.950000000000003</v>
      </c>
      <c r="U66" s="4">
        <f t="shared" si="9"/>
        <v>39.53</v>
      </c>
      <c r="V66" s="4">
        <f t="shared" si="9"/>
        <v>40.880000000000003</v>
      </c>
      <c r="W66" s="4">
        <f t="shared" si="9"/>
        <v>41.7</v>
      </c>
      <c r="X66" s="4">
        <f t="shared" si="9"/>
        <v>43.33</v>
      </c>
      <c r="Y66" s="4">
        <f t="shared" si="9"/>
        <v>44.28</v>
      </c>
      <c r="Z66" s="4">
        <f t="shared" si="9"/>
        <v>45.42</v>
      </c>
      <c r="AA66" s="4">
        <f t="shared" si="9"/>
        <v>46.4</v>
      </c>
      <c r="AB66" s="4">
        <f t="shared" si="9"/>
        <v>47.81</v>
      </c>
      <c r="AC66" s="4">
        <f t="shared" si="9"/>
        <v>48.9</v>
      </c>
      <c r="AD66" s="4">
        <f t="shared" si="9"/>
        <v>50.26</v>
      </c>
      <c r="AE66" s="4">
        <f t="shared" si="9"/>
        <v>51.34</v>
      </c>
      <c r="AF66" s="4">
        <f t="shared" si="9"/>
        <v>52.29</v>
      </c>
      <c r="AG66" s="4">
        <f t="shared" si="9"/>
        <v>52.97</v>
      </c>
      <c r="AH66" s="4">
        <f t="shared" si="9"/>
        <v>53.65</v>
      </c>
      <c r="AI66" s="4">
        <f t="shared" si="8"/>
        <v>54.33</v>
      </c>
      <c r="AJ66" s="23">
        <f t="shared" si="7"/>
        <v>54.33</v>
      </c>
    </row>
    <row r="67" spans="2:36" x14ac:dyDescent="0.25">
      <c r="B67" s="15" t="s">
        <v>61</v>
      </c>
      <c r="C67" s="22">
        <v>59.47</v>
      </c>
      <c r="D67" s="4">
        <f t="shared" si="10"/>
        <v>11.3</v>
      </c>
      <c r="E67" s="4">
        <f t="shared" si="10"/>
        <v>14.27</v>
      </c>
      <c r="F67" s="4">
        <f t="shared" si="10"/>
        <v>16.95</v>
      </c>
      <c r="G67" s="4">
        <f t="shared" si="10"/>
        <v>19.18</v>
      </c>
      <c r="H67" s="4">
        <f t="shared" si="10"/>
        <v>22.21</v>
      </c>
      <c r="I67" s="4">
        <f t="shared" si="10"/>
        <v>23.88</v>
      </c>
      <c r="J67" s="4">
        <f t="shared" si="10"/>
        <v>25.48</v>
      </c>
      <c r="K67" s="4">
        <f t="shared" si="10"/>
        <v>27.09</v>
      </c>
      <c r="L67" s="4">
        <f t="shared" si="10"/>
        <v>28.46</v>
      </c>
      <c r="M67" s="4">
        <f t="shared" si="10"/>
        <v>29.97</v>
      </c>
      <c r="N67" s="4">
        <f t="shared" si="10"/>
        <v>31.82</v>
      </c>
      <c r="O67" s="4">
        <f t="shared" si="10"/>
        <v>33.450000000000003</v>
      </c>
      <c r="P67" s="4">
        <f t="shared" si="10"/>
        <v>35.15</v>
      </c>
      <c r="Q67" s="4">
        <f t="shared" si="10"/>
        <v>36.72</v>
      </c>
      <c r="R67" s="4">
        <f t="shared" si="10"/>
        <v>38</v>
      </c>
      <c r="S67" s="4">
        <f t="shared" si="10"/>
        <v>39.840000000000003</v>
      </c>
      <c r="T67" s="4">
        <f t="shared" si="9"/>
        <v>41.54</v>
      </c>
      <c r="U67" s="4">
        <f t="shared" si="9"/>
        <v>43.26</v>
      </c>
      <c r="V67" s="4">
        <f t="shared" si="9"/>
        <v>44.75</v>
      </c>
      <c r="W67" s="4">
        <f t="shared" si="9"/>
        <v>45.64</v>
      </c>
      <c r="X67" s="4">
        <f t="shared" si="9"/>
        <v>47.43</v>
      </c>
      <c r="Y67" s="4">
        <f t="shared" si="9"/>
        <v>48.47</v>
      </c>
      <c r="Z67" s="4">
        <f t="shared" si="9"/>
        <v>49.72</v>
      </c>
      <c r="AA67" s="4">
        <f t="shared" si="9"/>
        <v>50.79</v>
      </c>
      <c r="AB67" s="4">
        <f t="shared" si="9"/>
        <v>52.33</v>
      </c>
      <c r="AC67" s="4">
        <f t="shared" si="9"/>
        <v>53.52</v>
      </c>
      <c r="AD67" s="4">
        <f t="shared" si="9"/>
        <v>55.01</v>
      </c>
      <c r="AE67" s="4">
        <f t="shared" si="9"/>
        <v>56.2</v>
      </c>
      <c r="AF67" s="4">
        <f t="shared" si="9"/>
        <v>57.24</v>
      </c>
      <c r="AG67" s="4">
        <f t="shared" si="9"/>
        <v>57.98</v>
      </c>
      <c r="AH67" s="4">
        <f t="shared" si="9"/>
        <v>58.73</v>
      </c>
      <c r="AI67" s="4">
        <f t="shared" si="8"/>
        <v>59.47</v>
      </c>
      <c r="AJ67" s="23">
        <f t="shared" si="7"/>
        <v>59.47</v>
      </c>
    </row>
    <row r="68" spans="2:36" x14ac:dyDescent="0.25">
      <c r="B68" s="15" t="s">
        <v>62</v>
      </c>
      <c r="C68" s="22">
        <v>61.24</v>
      </c>
      <c r="D68" s="4">
        <f t="shared" si="10"/>
        <v>11.64</v>
      </c>
      <c r="E68" s="4">
        <f t="shared" si="10"/>
        <v>14.7</v>
      </c>
      <c r="F68" s="4">
        <f t="shared" si="10"/>
        <v>17.45</v>
      </c>
      <c r="G68" s="4">
        <f t="shared" si="10"/>
        <v>19.75</v>
      </c>
      <c r="H68" s="4">
        <f t="shared" si="10"/>
        <v>22.87</v>
      </c>
      <c r="I68" s="4">
        <f t="shared" si="10"/>
        <v>24.59</v>
      </c>
      <c r="J68" s="4">
        <f t="shared" si="10"/>
        <v>26.24</v>
      </c>
      <c r="K68" s="4">
        <f t="shared" si="10"/>
        <v>27.89</v>
      </c>
      <c r="L68" s="4">
        <f t="shared" si="10"/>
        <v>29.3</v>
      </c>
      <c r="M68" s="4">
        <f t="shared" si="10"/>
        <v>30.86</v>
      </c>
      <c r="N68" s="4">
        <f t="shared" si="10"/>
        <v>32.76</v>
      </c>
      <c r="O68" s="4">
        <f t="shared" si="10"/>
        <v>34.450000000000003</v>
      </c>
      <c r="P68" s="4">
        <f t="shared" si="10"/>
        <v>36.19</v>
      </c>
      <c r="Q68" s="4">
        <f t="shared" si="10"/>
        <v>37.82</v>
      </c>
      <c r="R68" s="4">
        <f t="shared" si="10"/>
        <v>39.130000000000003</v>
      </c>
      <c r="S68" s="4">
        <f t="shared" si="10"/>
        <v>41.03</v>
      </c>
      <c r="T68" s="4">
        <f t="shared" si="9"/>
        <v>42.78</v>
      </c>
      <c r="U68" s="4">
        <f t="shared" si="9"/>
        <v>44.55</v>
      </c>
      <c r="V68" s="4">
        <f t="shared" si="9"/>
        <v>46.08</v>
      </c>
      <c r="W68" s="4">
        <f t="shared" si="9"/>
        <v>47</v>
      </c>
      <c r="X68" s="4">
        <f t="shared" si="9"/>
        <v>48.84</v>
      </c>
      <c r="Y68" s="4">
        <f t="shared" si="9"/>
        <v>49.91</v>
      </c>
      <c r="Z68" s="4">
        <f t="shared" si="9"/>
        <v>51.2</v>
      </c>
      <c r="AA68" s="4">
        <f t="shared" si="9"/>
        <v>52.3</v>
      </c>
      <c r="AB68" s="4">
        <f t="shared" si="9"/>
        <v>53.89</v>
      </c>
      <c r="AC68" s="4">
        <f t="shared" si="9"/>
        <v>55.12</v>
      </c>
      <c r="AD68" s="4">
        <f t="shared" si="9"/>
        <v>56.65</v>
      </c>
      <c r="AE68" s="4">
        <f t="shared" si="9"/>
        <v>57.87</v>
      </c>
      <c r="AF68" s="4">
        <f t="shared" si="9"/>
        <v>58.94</v>
      </c>
      <c r="AG68" s="4">
        <f t="shared" si="9"/>
        <v>59.71</v>
      </c>
      <c r="AH68" s="4">
        <f t="shared" si="9"/>
        <v>60.47</v>
      </c>
      <c r="AI68" s="4">
        <f t="shared" si="8"/>
        <v>61.24</v>
      </c>
      <c r="AJ68" s="23">
        <f t="shared" si="7"/>
        <v>61.24</v>
      </c>
    </row>
    <row r="69" spans="2:36" x14ac:dyDescent="0.25">
      <c r="B69" s="15" t="s">
        <v>63</v>
      </c>
      <c r="C69" s="22">
        <v>76.599999999999994</v>
      </c>
      <c r="D69" s="4">
        <f t="shared" si="10"/>
        <v>14.55</v>
      </c>
      <c r="E69" s="4">
        <f t="shared" si="10"/>
        <v>18.38</v>
      </c>
      <c r="F69" s="4">
        <f t="shared" si="10"/>
        <v>21.83</v>
      </c>
      <c r="G69" s="4">
        <f t="shared" si="10"/>
        <v>24.7</v>
      </c>
      <c r="H69" s="4">
        <f t="shared" si="10"/>
        <v>28.61</v>
      </c>
      <c r="I69" s="4">
        <f t="shared" si="10"/>
        <v>30.75</v>
      </c>
      <c r="J69" s="4">
        <f t="shared" si="10"/>
        <v>32.82</v>
      </c>
      <c r="K69" s="4">
        <f t="shared" si="10"/>
        <v>34.89</v>
      </c>
      <c r="L69" s="4">
        <f t="shared" si="10"/>
        <v>36.65</v>
      </c>
      <c r="M69" s="4">
        <f t="shared" si="10"/>
        <v>38.61</v>
      </c>
      <c r="N69" s="4">
        <f t="shared" si="10"/>
        <v>40.98</v>
      </c>
      <c r="O69" s="4">
        <f t="shared" si="10"/>
        <v>43.09</v>
      </c>
      <c r="P69" s="4">
        <f t="shared" si="10"/>
        <v>45.27</v>
      </c>
      <c r="Q69" s="4">
        <f t="shared" si="10"/>
        <v>47.3</v>
      </c>
      <c r="R69" s="4">
        <f t="shared" si="10"/>
        <v>48.95</v>
      </c>
      <c r="S69" s="4">
        <f t="shared" si="10"/>
        <v>51.32</v>
      </c>
      <c r="T69" s="4">
        <f t="shared" si="9"/>
        <v>53.51</v>
      </c>
      <c r="U69" s="4">
        <f t="shared" si="9"/>
        <v>55.73</v>
      </c>
      <c r="V69" s="4">
        <f t="shared" si="9"/>
        <v>57.64</v>
      </c>
      <c r="W69" s="4">
        <f t="shared" si="9"/>
        <v>58.79</v>
      </c>
      <c r="X69" s="4">
        <f t="shared" si="9"/>
        <v>61.09</v>
      </c>
      <c r="Y69" s="4">
        <f t="shared" si="9"/>
        <v>62.43</v>
      </c>
      <c r="Z69" s="4">
        <f t="shared" si="9"/>
        <v>64.040000000000006</v>
      </c>
      <c r="AA69" s="4">
        <f t="shared" si="9"/>
        <v>65.42</v>
      </c>
      <c r="AB69" s="4">
        <f t="shared" si="9"/>
        <v>67.41</v>
      </c>
      <c r="AC69" s="4">
        <f t="shared" si="9"/>
        <v>68.94</v>
      </c>
      <c r="AD69" s="4">
        <f t="shared" si="9"/>
        <v>70.86</v>
      </c>
      <c r="AE69" s="4">
        <f t="shared" si="9"/>
        <v>72.39</v>
      </c>
      <c r="AF69" s="4">
        <f t="shared" si="9"/>
        <v>73.73</v>
      </c>
      <c r="AG69" s="4">
        <f t="shared" si="9"/>
        <v>74.69</v>
      </c>
      <c r="AH69" s="4">
        <f t="shared" si="9"/>
        <v>75.64</v>
      </c>
      <c r="AI69" s="4">
        <f t="shared" si="8"/>
        <v>76.599999999999994</v>
      </c>
      <c r="AJ69" s="23">
        <f t="shared" si="7"/>
        <v>76.599999999999994</v>
      </c>
    </row>
    <row r="70" spans="2:36" x14ac:dyDescent="0.25">
      <c r="B70" s="15" t="s">
        <v>64</v>
      </c>
      <c r="C70" s="22">
        <v>60.21</v>
      </c>
      <c r="D70" s="4">
        <f t="shared" si="10"/>
        <v>11.44</v>
      </c>
      <c r="E70" s="4">
        <f t="shared" si="10"/>
        <v>14.45</v>
      </c>
      <c r="F70" s="4">
        <f t="shared" si="10"/>
        <v>17.16</v>
      </c>
      <c r="G70" s="4">
        <f t="shared" si="10"/>
        <v>19.420000000000002</v>
      </c>
      <c r="H70" s="4">
        <f t="shared" si="10"/>
        <v>22.49</v>
      </c>
      <c r="I70" s="4">
        <f t="shared" si="10"/>
        <v>24.17</v>
      </c>
      <c r="J70" s="4">
        <f t="shared" si="10"/>
        <v>25.8</v>
      </c>
      <c r="K70" s="4">
        <f t="shared" si="10"/>
        <v>27.43</v>
      </c>
      <c r="L70" s="4">
        <f t="shared" si="10"/>
        <v>28.81</v>
      </c>
      <c r="M70" s="4">
        <f t="shared" si="10"/>
        <v>30.35</v>
      </c>
      <c r="N70" s="4">
        <f t="shared" si="10"/>
        <v>32.21</v>
      </c>
      <c r="O70" s="4">
        <f t="shared" si="10"/>
        <v>33.869999999999997</v>
      </c>
      <c r="P70" s="4">
        <f t="shared" si="10"/>
        <v>35.58</v>
      </c>
      <c r="Q70" s="4">
        <f t="shared" si="10"/>
        <v>37.18</v>
      </c>
      <c r="R70" s="4">
        <f t="shared" si="10"/>
        <v>38.47</v>
      </c>
      <c r="S70" s="4">
        <f t="shared" ref="S70:AH85" si="11">ROUND(S$5*$C70,2)</f>
        <v>40.340000000000003</v>
      </c>
      <c r="T70" s="4">
        <f t="shared" si="11"/>
        <v>42.06</v>
      </c>
      <c r="U70" s="4">
        <f t="shared" si="11"/>
        <v>43.8</v>
      </c>
      <c r="V70" s="4">
        <f t="shared" si="11"/>
        <v>45.31</v>
      </c>
      <c r="W70" s="4">
        <f t="shared" si="11"/>
        <v>46.21</v>
      </c>
      <c r="X70" s="4">
        <f t="shared" si="11"/>
        <v>48.02</v>
      </c>
      <c r="Y70" s="4">
        <f t="shared" si="11"/>
        <v>49.07</v>
      </c>
      <c r="Z70" s="4">
        <f t="shared" si="11"/>
        <v>50.34</v>
      </c>
      <c r="AA70" s="4">
        <f t="shared" si="11"/>
        <v>51.42</v>
      </c>
      <c r="AB70" s="4">
        <f t="shared" si="11"/>
        <v>52.98</v>
      </c>
      <c r="AC70" s="4">
        <f t="shared" si="11"/>
        <v>54.19</v>
      </c>
      <c r="AD70" s="4">
        <f t="shared" si="11"/>
        <v>55.69</v>
      </c>
      <c r="AE70" s="4">
        <f t="shared" si="11"/>
        <v>56.9</v>
      </c>
      <c r="AF70" s="4">
        <f t="shared" si="11"/>
        <v>57.95</v>
      </c>
      <c r="AG70" s="4">
        <f t="shared" si="11"/>
        <v>58.7</v>
      </c>
      <c r="AH70" s="4">
        <f t="shared" si="11"/>
        <v>59.46</v>
      </c>
      <c r="AI70" s="4">
        <f t="shared" si="8"/>
        <v>60.21</v>
      </c>
      <c r="AJ70" s="23">
        <f t="shared" si="7"/>
        <v>60.21</v>
      </c>
    </row>
    <row r="71" spans="2:36" x14ac:dyDescent="0.25">
      <c r="B71" s="15" t="s">
        <v>65</v>
      </c>
      <c r="C71" s="22">
        <v>56.83</v>
      </c>
      <c r="D71" s="4">
        <f t="shared" ref="D71:S86" si="12">ROUND(D$5*$C71,2)</f>
        <v>10.8</v>
      </c>
      <c r="E71" s="4">
        <f t="shared" si="12"/>
        <v>13.64</v>
      </c>
      <c r="F71" s="4">
        <f t="shared" si="12"/>
        <v>16.2</v>
      </c>
      <c r="G71" s="4">
        <f t="shared" si="12"/>
        <v>18.329999999999998</v>
      </c>
      <c r="H71" s="4">
        <f t="shared" si="12"/>
        <v>21.23</v>
      </c>
      <c r="I71" s="4">
        <f t="shared" si="12"/>
        <v>22.82</v>
      </c>
      <c r="J71" s="4">
        <f t="shared" si="12"/>
        <v>24.35</v>
      </c>
      <c r="K71" s="4">
        <f t="shared" si="12"/>
        <v>25.89</v>
      </c>
      <c r="L71" s="4">
        <f t="shared" si="12"/>
        <v>27.19</v>
      </c>
      <c r="M71" s="4">
        <f t="shared" si="12"/>
        <v>28.64</v>
      </c>
      <c r="N71" s="4">
        <f t="shared" si="12"/>
        <v>30.4</v>
      </c>
      <c r="O71" s="4">
        <f t="shared" si="12"/>
        <v>31.97</v>
      </c>
      <c r="P71" s="4">
        <f t="shared" si="12"/>
        <v>33.590000000000003</v>
      </c>
      <c r="Q71" s="4">
        <f t="shared" si="12"/>
        <v>35.090000000000003</v>
      </c>
      <c r="R71" s="4">
        <f t="shared" si="12"/>
        <v>36.31</v>
      </c>
      <c r="S71" s="4">
        <f t="shared" si="12"/>
        <v>38.08</v>
      </c>
      <c r="T71" s="4">
        <f t="shared" si="11"/>
        <v>39.700000000000003</v>
      </c>
      <c r="U71" s="4">
        <f t="shared" si="11"/>
        <v>41.34</v>
      </c>
      <c r="V71" s="4">
        <f t="shared" si="11"/>
        <v>42.76</v>
      </c>
      <c r="W71" s="4">
        <f t="shared" si="11"/>
        <v>43.62</v>
      </c>
      <c r="X71" s="4">
        <f t="shared" si="11"/>
        <v>45.32</v>
      </c>
      <c r="Y71" s="4">
        <f t="shared" si="11"/>
        <v>46.32</v>
      </c>
      <c r="Z71" s="4">
        <f t="shared" si="11"/>
        <v>47.51</v>
      </c>
      <c r="AA71" s="4">
        <f t="shared" si="11"/>
        <v>48.53</v>
      </c>
      <c r="AB71" s="4">
        <f t="shared" si="11"/>
        <v>50.01</v>
      </c>
      <c r="AC71" s="4">
        <f t="shared" si="11"/>
        <v>51.15</v>
      </c>
      <c r="AD71" s="4">
        <f t="shared" si="11"/>
        <v>52.57</v>
      </c>
      <c r="AE71" s="4">
        <f t="shared" si="11"/>
        <v>53.7</v>
      </c>
      <c r="AF71" s="4">
        <f t="shared" si="11"/>
        <v>54.7</v>
      </c>
      <c r="AG71" s="4">
        <f t="shared" si="11"/>
        <v>55.41</v>
      </c>
      <c r="AH71" s="4">
        <f t="shared" si="11"/>
        <v>56.12</v>
      </c>
      <c r="AI71" s="4">
        <f t="shared" si="8"/>
        <v>56.83</v>
      </c>
      <c r="AJ71" s="23">
        <f t="shared" si="7"/>
        <v>56.83</v>
      </c>
    </row>
    <row r="72" spans="2:36" x14ac:dyDescent="0.25">
      <c r="B72" s="15" t="s">
        <v>66</v>
      </c>
      <c r="C72" s="22">
        <v>54.16</v>
      </c>
      <c r="D72" s="4">
        <f t="shared" si="12"/>
        <v>10.29</v>
      </c>
      <c r="E72" s="4">
        <f t="shared" si="12"/>
        <v>13</v>
      </c>
      <c r="F72" s="4">
        <f t="shared" si="12"/>
        <v>15.44</v>
      </c>
      <c r="G72" s="4">
        <f t="shared" si="12"/>
        <v>17.47</v>
      </c>
      <c r="H72" s="4">
        <f t="shared" si="12"/>
        <v>20.23</v>
      </c>
      <c r="I72" s="4">
        <f t="shared" si="12"/>
        <v>21.75</v>
      </c>
      <c r="J72" s="4">
        <f t="shared" si="12"/>
        <v>23.21</v>
      </c>
      <c r="K72" s="4">
        <f t="shared" si="12"/>
        <v>24.67</v>
      </c>
      <c r="L72" s="4">
        <f t="shared" si="12"/>
        <v>25.92</v>
      </c>
      <c r="M72" s="4">
        <f t="shared" si="12"/>
        <v>27.3</v>
      </c>
      <c r="N72" s="4">
        <f t="shared" si="12"/>
        <v>28.98</v>
      </c>
      <c r="O72" s="4">
        <f t="shared" si="12"/>
        <v>30.47</v>
      </c>
      <c r="P72" s="4">
        <f t="shared" si="12"/>
        <v>32.01</v>
      </c>
      <c r="Q72" s="4">
        <f t="shared" si="12"/>
        <v>33.44</v>
      </c>
      <c r="R72" s="4">
        <f t="shared" si="12"/>
        <v>34.61</v>
      </c>
      <c r="S72" s="4">
        <f t="shared" si="12"/>
        <v>36.29</v>
      </c>
      <c r="T72" s="4">
        <f t="shared" si="11"/>
        <v>37.83</v>
      </c>
      <c r="U72" s="4">
        <f t="shared" si="11"/>
        <v>39.4</v>
      </c>
      <c r="V72" s="4">
        <f t="shared" si="11"/>
        <v>40.76</v>
      </c>
      <c r="W72" s="4">
        <f t="shared" si="11"/>
        <v>41.57</v>
      </c>
      <c r="X72" s="4">
        <f t="shared" si="11"/>
        <v>43.19</v>
      </c>
      <c r="Y72" s="4">
        <f t="shared" si="11"/>
        <v>44.14</v>
      </c>
      <c r="Z72" s="4">
        <f t="shared" si="11"/>
        <v>45.28</v>
      </c>
      <c r="AA72" s="4">
        <f t="shared" si="11"/>
        <v>46.25</v>
      </c>
      <c r="AB72" s="4">
        <f t="shared" si="11"/>
        <v>47.66</v>
      </c>
      <c r="AC72" s="4">
        <f t="shared" si="11"/>
        <v>48.74</v>
      </c>
      <c r="AD72" s="4">
        <f t="shared" si="11"/>
        <v>50.1</v>
      </c>
      <c r="AE72" s="4">
        <f t="shared" si="11"/>
        <v>51.18</v>
      </c>
      <c r="AF72" s="4">
        <f t="shared" si="11"/>
        <v>52.13</v>
      </c>
      <c r="AG72" s="4">
        <f t="shared" si="11"/>
        <v>52.81</v>
      </c>
      <c r="AH72" s="4">
        <f t="shared" si="11"/>
        <v>53.48</v>
      </c>
      <c r="AI72" s="4">
        <f t="shared" si="8"/>
        <v>54.16</v>
      </c>
      <c r="AJ72" s="23">
        <f t="shared" si="7"/>
        <v>54.16</v>
      </c>
    </row>
    <row r="73" spans="2:36" x14ac:dyDescent="0.25">
      <c r="B73" s="15" t="s">
        <v>67</v>
      </c>
      <c r="C73" s="22">
        <v>51.49</v>
      </c>
      <c r="D73" s="4">
        <f t="shared" si="12"/>
        <v>9.7799999999999994</v>
      </c>
      <c r="E73" s="4">
        <f t="shared" si="12"/>
        <v>12.36</v>
      </c>
      <c r="F73" s="4">
        <f t="shared" si="12"/>
        <v>14.67</v>
      </c>
      <c r="G73" s="4">
        <f t="shared" si="12"/>
        <v>16.61</v>
      </c>
      <c r="H73" s="4">
        <f t="shared" si="12"/>
        <v>19.23</v>
      </c>
      <c r="I73" s="4">
        <f t="shared" si="12"/>
        <v>20.67</v>
      </c>
      <c r="J73" s="4">
        <f t="shared" si="12"/>
        <v>22.06</v>
      </c>
      <c r="K73" s="4">
        <f t="shared" si="12"/>
        <v>23.45</v>
      </c>
      <c r="L73" s="4">
        <f t="shared" si="12"/>
        <v>24.64</v>
      </c>
      <c r="M73" s="4">
        <f t="shared" si="12"/>
        <v>25.95</v>
      </c>
      <c r="N73" s="4">
        <f t="shared" si="12"/>
        <v>27.55</v>
      </c>
      <c r="O73" s="4">
        <f t="shared" si="12"/>
        <v>28.96</v>
      </c>
      <c r="P73" s="4">
        <f t="shared" si="12"/>
        <v>30.43</v>
      </c>
      <c r="Q73" s="4">
        <f t="shared" si="12"/>
        <v>31.8</v>
      </c>
      <c r="R73" s="4">
        <f t="shared" si="12"/>
        <v>32.9</v>
      </c>
      <c r="S73" s="4">
        <f t="shared" si="12"/>
        <v>34.5</v>
      </c>
      <c r="T73" s="4">
        <f t="shared" si="11"/>
        <v>35.97</v>
      </c>
      <c r="U73" s="4">
        <f t="shared" si="11"/>
        <v>37.46</v>
      </c>
      <c r="V73" s="4">
        <f t="shared" si="11"/>
        <v>38.75</v>
      </c>
      <c r="W73" s="4">
        <f t="shared" si="11"/>
        <v>39.520000000000003</v>
      </c>
      <c r="X73" s="4">
        <f t="shared" si="11"/>
        <v>41.06</v>
      </c>
      <c r="Y73" s="4">
        <f t="shared" si="11"/>
        <v>41.96</v>
      </c>
      <c r="Z73" s="4">
        <f t="shared" si="11"/>
        <v>43.05</v>
      </c>
      <c r="AA73" s="4">
        <f t="shared" si="11"/>
        <v>43.97</v>
      </c>
      <c r="AB73" s="4">
        <f t="shared" si="11"/>
        <v>45.31</v>
      </c>
      <c r="AC73" s="4">
        <f t="shared" si="11"/>
        <v>46.34</v>
      </c>
      <c r="AD73" s="4">
        <f t="shared" si="11"/>
        <v>47.63</v>
      </c>
      <c r="AE73" s="4">
        <f t="shared" si="11"/>
        <v>48.66</v>
      </c>
      <c r="AF73" s="4">
        <f t="shared" si="11"/>
        <v>49.56</v>
      </c>
      <c r="AG73" s="4">
        <f t="shared" si="11"/>
        <v>50.2</v>
      </c>
      <c r="AH73" s="4">
        <f t="shared" si="11"/>
        <v>50.85</v>
      </c>
      <c r="AI73" s="4">
        <f t="shared" si="8"/>
        <v>51.49</v>
      </c>
      <c r="AJ73" s="23">
        <f t="shared" si="7"/>
        <v>51.49</v>
      </c>
    </row>
    <row r="74" spans="2:36" x14ac:dyDescent="0.25">
      <c r="B74" s="15" t="s">
        <v>68</v>
      </c>
      <c r="C74" s="22">
        <v>53.82</v>
      </c>
      <c r="D74" s="4">
        <f t="shared" si="12"/>
        <v>10.23</v>
      </c>
      <c r="E74" s="4">
        <f t="shared" si="12"/>
        <v>12.92</v>
      </c>
      <c r="F74" s="4">
        <f t="shared" si="12"/>
        <v>15.34</v>
      </c>
      <c r="G74" s="4">
        <f t="shared" si="12"/>
        <v>17.36</v>
      </c>
      <c r="H74" s="4">
        <f t="shared" si="12"/>
        <v>20.100000000000001</v>
      </c>
      <c r="I74" s="4">
        <f t="shared" si="12"/>
        <v>21.61</v>
      </c>
      <c r="J74" s="4">
        <f t="shared" si="12"/>
        <v>23.06</v>
      </c>
      <c r="K74" s="4">
        <f t="shared" si="12"/>
        <v>24.52</v>
      </c>
      <c r="L74" s="4">
        <f t="shared" si="12"/>
        <v>25.75</v>
      </c>
      <c r="M74" s="4">
        <f t="shared" si="12"/>
        <v>27.13</v>
      </c>
      <c r="N74" s="4">
        <f t="shared" si="12"/>
        <v>28.79</v>
      </c>
      <c r="O74" s="4">
        <f t="shared" si="12"/>
        <v>30.27</v>
      </c>
      <c r="P74" s="4">
        <f t="shared" si="12"/>
        <v>31.81</v>
      </c>
      <c r="Q74" s="4">
        <f t="shared" si="12"/>
        <v>33.229999999999997</v>
      </c>
      <c r="R74" s="4">
        <f t="shared" si="12"/>
        <v>34.39</v>
      </c>
      <c r="S74" s="4">
        <f t="shared" si="12"/>
        <v>36.06</v>
      </c>
      <c r="T74" s="4">
        <f t="shared" si="11"/>
        <v>37.590000000000003</v>
      </c>
      <c r="U74" s="4">
        <f t="shared" si="11"/>
        <v>39.15</v>
      </c>
      <c r="V74" s="4">
        <f t="shared" si="11"/>
        <v>40.5</v>
      </c>
      <c r="W74" s="4">
        <f t="shared" si="11"/>
        <v>41.31</v>
      </c>
      <c r="X74" s="4">
        <f t="shared" si="11"/>
        <v>42.92</v>
      </c>
      <c r="Y74" s="4">
        <f t="shared" si="11"/>
        <v>43.86</v>
      </c>
      <c r="Z74" s="4">
        <f t="shared" si="11"/>
        <v>44.99</v>
      </c>
      <c r="AA74" s="4">
        <f t="shared" si="11"/>
        <v>45.96</v>
      </c>
      <c r="AB74" s="4">
        <f t="shared" si="11"/>
        <v>47.36</v>
      </c>
      <c r="AC74" s="4">
        <f t="shared" si="11"/>
        <v>48.44</v>
      </c>
      <c r="AD74" s="4">
        <f t="shared" si="11"/>
        <v>49.78</v>
      </c>
      <c r="AE74" s="4">
        <f t="shared" si="11"/>
        <v>50.86</v>
      </c>
      <c r="AF74" s="4">
        <f t="shared" si="11"/>
        <v>51.8</v>
      </c>
      <c r="AG74" s="4">
        <f t="shared" si="11"/>
        <v>52.47</v>
      </c>
      <c r="AH74" s="4">
        <f t="shared" si="11"/>
        <v>53.15</v>
      </c>
      <c r="AI74" s="4">
        <f t="shared" si="8"/>
        <v>53.82</v>
      </c>
      <c r="AJ74" s="23">
        <f t="shared" si="7"/>
        <v>53.82</v>
      </c>
    </row>
    <row r="75" spans="2:36" x14ac:dyDescent="0.25">
      <c r="B75" s="15" t="s">
        <v>69</v>
      </c>
      <c r="C75" s="22">
        <v>58.87</v>
      </c>
      <c r="D75" s="4">
        <f t="shared" si="12"/>
        <v>11.19</v>
      </c>
      <c r="E75" s="4">
        <f t="shared" si="12"/>
        <v>14.13</v>
      </c>
      <c r="F75" s="4">
        <f t="shared" si="12"/>
        <v>16.78</v>
      </c>
      <c r="G75" s="4">
        <f t="shared" si="12"/>
        <v>18.989999999999998</v>
      </c>
      <c r="H75" s="4">
        <f t="shared" si="12"/>
        <v>21.99</v>
      </c>
      <c r="I75" s="4">
        <f t="shared" si="12"/>
        <v>23.64</v>
      </c>
      <c r="J75" s="4">
        <f t="shared" si="12"/>
        <v>25.23</v>
      </c>
      <c r="K75" s="4">
        <f t="shared" si="12"/>
        <v>26.82</v>
      </c>
      <c r="L75" s="4">
        <f t="shared" si="12"/>
        <v>28.17</v>
      </c>
      <c r="M75" s="4">
        <f t="shared" si="12"/>
        <v>29.67</v>
      </c>
      <c r="N75" s="4">
        <f t="shared" si="12"/>
        <v>31.5</v>
      </c>
      <c r="O75" s="4">
        <f t="shared" si="12"/>
        <v>33.11</v>
      </c>
      <c r="P75" s="4">
        <f t="shared" si="12"/>
        <v>34.79</v>
      </c>
      <c r="Q75" s="4">
        <f t="shared" si="12"/>
        <v>36.35</v>
      </c>
      <c r="R75" s="4">
        <f t="shared" si="12"/>
        <v>37.619999999999997</v>
      </c>
      <c r="S75" s="4">
        <f t="shared" si="12"/>
        <v>39.44</v>
      </c>
      <c r="T75" s="4">
        <f t="shared" si="11"/>
        <v>41.12</v>
      </c>
      <c r="U75" s="4">
        <f t="shared" si="11"/>
        <v>42.83</v>
      </c>
      <c r="V75" s="4">
        <f t="shared" si="11"/>
        <v>44.3</v>
      </c>
      <c r="W75" s="4">
        <f t="shared" si="11"/>
        <v>45.18</v>
      </c>
      <c r="X75" s="4">
        <f t="shared" si="11"/>
        <v>46.95</v>
      </c>
      <c r="Y75" s="4">
        <f t="shared" si="11"/>
        <v>47.98</v>
      </c>
      <c r="Z75" s="4">
        <f t="shared" si="11"/>
        <v>49.22</v>
      </c>
      <c r="AA75" s="4">
        <f t="shared" si="11"/>
        <v>50.27</v>
      </c>
      <c r="AB75" s="4">
        <f t="shared" si="11"/>
        <v>51.81</v>
      </c>
      <c r="AC75" s="4">
        <f t="shared" si="11"/>
        <v>52.98</v>
      </c>
      <c r="AD75" s="4">
        <f t="shared" si="11"/>
        <v>54.45</v>
      </c>
      <c r="AE75" s="4">
        <f t="shared" si="11"/>
        <v>55.63</v>
      </c>
      <c r="AF75" s="4">
        <f t="shared" si="11"/>
        <v>56.66</v>
      </c>
      <c r="AG75" s="4">
        <f t="shared" si="11"/>
        <v>57.4</v>
      </c>
      <c r="AH75" s="4">
        <f t="shared" si="11"/>
        <v>58.13</v>
      </c>
      <c r="AI75" s="4">
        <f t="shared" si="8"/>
        <v>58.87</v>
      </c>
      <c r="AJ75" s="23">
        <f t="shared" si="7"/>
        <v>58.87</v>
      </c>
    </row>
    <row r="76" spans="2:36" x14ac:dyDescent="0.25">
      <c r="B76" s="15" t="s">
        <v>70</v>
      </c>
      <c r="C76" s="22">
        <v>51.33</v>
      </c>
      <c r="D76" s="4">
        <f t="shared" si="12"/>
        <v>9.75</v>
      </c>
      <c r="E76" s="4">
        <f t="shared" si="12"/>
        <v>12.32</v>
      </c>
      <c r="F76" s="4">
        <f t="shared" si="12"/>
        <v>14.63</v>
      </c>
      <c r="G76" s="4">
        <f t="shared" si="12"/>
        <v>16.55</v>
      </c>
      <c r="H76" s="4">
        <f t="shared" si="12"/>
        <v>19.170000000000002</v>
      </c>
      <c r="I76" s="4">
        <f t="shared" si="12"/>
        <v>20.61</v>
      </c>
      <c r="J76" s="4">
        <f t="shared" si="12"/>
        <v>21.99</v>
      </c>
      <c r="K76" s="4">
        <f t="shared" si="12"/>
        <v>23.38</v>
      </c>
      <c r="L76" s="4">
        <f t="shared" si="12"/>
        <v>24.56</v>
      </c>
      <c r="M76" s="4">
        <f t="shared" si="12"/>
        <v>25.87</v>
      </c>
      <c r="N76" s="4">
        <f t="shared" si="12"/>
        <v>27.46</v>
      </c>
      <c r="O76" s="4">
        <f t="shared" si="12"/>
        <v>28.87</v>
      </c>
      <c r="P76" s="4">
        <f t="shared" si="12"/>
        <v>30.34</v>
      </c>
      <c r="Q76" s="4">
        <f t="shared" si="12"/>
        <v>31.7</v>
      </c>
      <c r="R76" s="4">
        <f t="shared" si="12"/>
        <v>32.799999999999997</v>
      </c>
      <c r="S76" s="4">
        <f t="shared" si="12"/>
        <v>34.39</v>
      </c>
      <c r="T76" s="4">
        <f t="shared" si="11"/>
        <v>35.85</v>
      </c>
      <c r="U76" s="4">
        <f t="shared" si="11"/>
        <v>37.340000000000003</v>
      </c>
      <c r="V76" s="4">
        <f t="shared" si="11"/>
        <v>38.630000000000003</v>
      </c>
      <c r="W76" s="4">
        <f t="shared" si="11"/>
        <v>39.4</v>
      </c>
      <c r="X76" s="4">
        <f t="shared" si="11"/>
        <v>40.94</v>
      </c>
      <c r="Y76" s="4">
        <f t="shared" si="11"/>
        <v>41.83</v>
      </c>
      <c r="Z76" s="4">
        <f t="shared" si="11"/>
        <v>42.91</v>
      </c>
      <c r="AA76" s="4">
        <f t="shared" si="11"/>
        <v>43.84</v>
      </c>
      <c r="AB76" s="4">
        <f t="shared" si="11"/>
        <v>45.17</v>
      </c>
      <c r="AC76" s="4">
        <f t="shared" si="11"/>
        <v>46.2</v>
      </c>
      <c r="AD76" s="4">
        <f t="shared" si="11"/>
        <v>47.48</v>
      </c>
      <c r="AE76" s="4">
        <f t="shared" si="11"/>
        <v>48.51</v>
      </c>
      <c r="AF76" s="4">
        <f t="shared" si="11"/>
        <v>49.41</v>
      </c>
      <c r="AG76" s="4">
        <f t="shared" si="11"/>
        <v>50.05</v>
      </c>
      <c r="AH76" s="4">
        <f t="shared" si="11"/>
        <v>50.69</v>
      </c>
      <c r="AI76" s="4">
        <f t="shared" si="8"/>
        <v>51.33</v>
      </c>
      <c r="AJ76" s="23">
        <f t="shared" si="7"/>
        <v>51.33</v>
      </c>
    </row>
    <row r="77" spans="2:36" x14ac:dyDescent="0.25">
      <c r="B77" s="15" t="s">
        <v>71</v>
      </c>
      <c r="C77" s="22">
        <v>45.13</v>
      </c>
      <c r="D77" s="4">
        <f t="shared" si="12"/>
        <v>8.57</v>
      </c>
      <c r="E77" s="4">
        <f t="shared" si="12"/>
        <v>10.83</v>
      </c>
      <c r="F77" s="4">
        <f t="shared" si="12"/>
        <v>12.86</v>
      </c>
      <c r="G77" s="4">
        <f t="shared" si="12"/>
        <v>14.55</v>
      </c>
      <c r="H77" s="4">
        <f t="shared" si="12"/>
        <v>16.86</v>
      </c>
      <c r="I77" s="4">
        <f t="shared" si="12"/>
        <v>18.12</v>
      </c>
      <c r="J77" s="4">
        <f t="shared" si="12"/>
        <v>19.34</v>
      </c>
      <c r="K77" s="4">
        <f t="shared" si="12"/>
        <v>20.56</v>
      </c>
      <c r="L77" s="4">
        <f t="shared" si="12"/>
        <v>21.59</v>
      </c>
      <c r="M77" s="4">
        <f t="shared" si="12"/>
        <v>22.75</v>
      </c>
      <c r="N77" s="4">
        <f t="shared" si="12"/>
        <v>24.14</v>
      </c>
      <c r="O77" s="4">
        <f t="shared" si="12"/>
        <v>25.39</v>
      </c>
      <c r="P77" s="4">
        <f t="shared" si="12"/>
        <v>26.67</v>
      </c>
      <c r="Q77" s="4">
        <f t="shared" si="12"/>
        <v>27.87</v>
      </c>
      <c r="R77" s="4">
        <f t="shared" si="12"/>
        <v>28.84</v>
      </c>
      <c r="S77" s="4">
        <f t="shared" si="12"/>
        <v>30.24</v>
      </c>
      <c r="T77" s="4">
        <f t="shared" si="11"/>
        <v>31.52</v>
      </c>
      <c r="U77" s="4">
        <f t="shared" si="11"/>
        <v>32.83</v>
      </c>
      <c r="V77" s="4">
        <f t="shared" si="11"/>
        <v>33.96</v>
      </c>
      <c r="W77" s="4">
        <f t="shared" si="11"/>
        <v>34.64</v>
      </c>
      <c r="X77" s="4">
        <f t="shared" si="11"/>
        <v>35.99</v>
      </c>
      <c r="Y77" s="4">
        <f t="shared" si="11"/>
        <v>36.78</v>
      </c>
      <c r="Z77" s="4">
        <f t="shared" si="11"/>
        <v>37.729999999999997</v>
      </c>
      <c r="AA77" s="4">
        <f t="shared" si="11"/>
        <v>38.54</v>
      </c>
      <c r="AB77" s="4">
        <f t="shared" si="11"/>
        <v>39.71</v>
      </c>
      <c r="AC77" s="4">
        <f t="shared" si="11"/>
        <v>40.619999999999997</v>
      </c>
      <c r="AD77" s="4">
        <f t="shared" si="11"/>
        <v>41.75</v>
      </c>
      <c r="AE77" s="4">
        <f t="shared" si="11"/>
        <v>42.65</v>
      </c>
      <c r="AF77" s="4">
        <f t="shared" si="11"/>
        <v>43.44</v>
      </c>
      <c r="AG77" s="4">
        <f t="shared" si="11"/>
        <v>44</v>
      </c>
      <c r="AH77" s="4">
        <f t="shared" si="11"/>
        <v>44.57</v>
      </c>
      <c r="AI77" s="4">
        <f t="shared" si="8"/>
        <v>45.13</v>
      </c>
      <c r="AJ77" s="23">
        <f t="shared" si="7"/>
        <v>45.13</v>
      </c>
    </row>
    <row r="78" spans="2:36" x14ac:dyDescent="0.25">
      <c r="B78" s="15" t="s">
        <v>72</v>
      </c>
      <c r="C78" s="22">
        <v>49.49</v>
      </c>
      <c r="D78" s="4">
        <f t="shared" si="12"/>
        <v>9.4</v>
      </c>
      <c r="E78" s="4">
        <f t="shared" si="12"/>
        <v>11.88</v>
      </c>
      <c r="F78" s="4">
        <f t="shared" si="12"/>
        <v>14.1</v>
      </c>
      <c r="G78" s="4">
        <f t="shared" si="12"/>
        <v>15.96</v>
      </c>
      <c r="H78" s="4">
        <f t="shared" si="12"/>
        <v>18.48</v>
      </c>
      <c r="I78" s="4">
        <f t="shared" si="12"/>
        <v>19.87</v>
      </c>
      <c r="J78" s="4">
        <f t="shared" si="12"/>
        <v>21.21</v>
      </c>
      <c r="K78" s="4">
        <f t="shared" si="12"/>
        <v>22.54</v>
      </c>
      <c r="L78" s="4">
        <f t="shared" si="12"/>
        <v>23.68</v>
      </c>
      <c r="M78" s="4">
        <f t="shared" si="12"/>
        <v>24.94</v>
      </c>
      <c r="N78" s="4">
        <f t="shared" si="12"/>
        <v>26.48</v>
      </c>
      <c r="O78" s="4">
        <f t="shared" si="12"/>
        <v>27.84</v>
      </c>
      <c r="P78" s="4">
        <f t="shared" si="12"/>
        <v>29.25</v>
      </c>
      <c r="Q78" s="4">
        <f t="shared" si="12"/>
        <v>30.56</v>
      </c>
      <c r="R78" s="4">
        <f t="shared" si="12"/>
        <v>31.62</v>
      </c>
      <c r="S78" s="4">
        <f t="shared" si="12"/>
        <v>33.159999999999997</v>
      </c>
      <c r="T78" s="4">
        <f t="shared" si="11"/>
        <v>34.57</v>
      </c>
      <c r="U78" s="4">
        <f t="shared" si="11"/>
        <v>36</v>
      </c>
      <c r="V78" s="4">
        <f t="shared" si="11"/>
        <v>37.24</v>
      </c>
      <c r="W78" s="4">
        <f t="shared" si="11"/>
        <v>37.979999999999997</v>
      </c>
      <c r="X78" s="4">
        <f t="shared" si="11"/>
        <v>39.47</v>
      </c>
      <c r="Y78" s="4">
        <f t="shared" si="11"/>
        <v>40.33</v>
      </c>
      <c r="Z78" s="4">
        <f t="shared" si="11"/>
        <v>41.37</v>
      </c>
      <c r="AA78" s="4">
        <f t="shared" si="11"/>
        <v>42.26</v>
      </c>
      <c r="AB78" s="4">
        <f t="shared" si="11"/>
        <v>43.55</v>
      </c>
      <c r="AC78" s="4">
        <f t="shared" si="11"/>
        <v>44.54</v>
      </c>
      <c r="AD78" s="4">
        <f t="shared" si="11"/>
        <v>45.78</v>
      </c>
      <c r="AE78" s="4">
        <f t="shared" si="11"/>
        <v>46.77</v>
      </c>
      <c r="AF78" s="4">
        <f t="shared" si="11"/>
        <v>47.63</v>
      </c>
      <c r="AG78" s="4">
        <f t="shared" si="11"/>
        <v>48.25</v>
      </c>
      <c r="AH78" s="4">
        <f t="shared" si="11"/>
        <v>48.87</v>
      </c>
      <c r="AI78" s="4">
        <f t="shared" si="8"/>
        <v>49.49</v>
      </c>
      <c r="AJ78" s="23">
        <f t="shared" si="7"/>
        <v>49.49</v>
      </c>
    </row>
    <row r="79" spans="2:36" x14ac:dyDescent="0.25">
      <c r="B79" s="15" t="s">
        <v>73</v>
      </c>
      <c r="C79" s="22">
        <v>58.1</v>
      </c>
      <c r="D79" s="4">
        <f t="shared" si="12"/>
        <v>11.04</v>
      </c>
      <c r="E79" s="4">
        <f t="shared" si="12"/>
        <v>13.94</v>
      </c>
      <c r="F79" s="4">
        <f t="shared" si="12"/>
        <v>16.559999999999999</v>
      </c>
      <c r="G79" s="4">
        <f t="shared" si="12"/>
        <v>18.739999999999998</v>
      </c>
      <c r="H79" s="4">
        <f t="shared" si="12"/>
        <v>21.7</v>
      </c>
      <c r="I79" s="4">
        <f t="shared" si="12"/>
        <v>23.33</v>
      </c>
      <c r="J79" s="4">
        <f t="shared" si="12"/>
        <v>24.9</v>
      </c>
      <c r="K79" s="4">
        <f t="shared" si="12"/>
        <v>26.46</v>
      </c>
      <c r="L79" s="4">
        <f t="shared" si="12"/>
        <v>27.8</v>
      </c>
      <c r="M79" s="4">
        <f t="shared" si="12"/>
        <v>29.28</v>
      </c>
      <c r="N79" s="4">
        <f t="shared" si="12"/>
        <v>31.08</v>
      </c>
      <c r="O79" s="4">
        <f t="shared" si="12"/>
        <v>32.68</v>
      </c>
      <c r="P79" s="4">
        <f t="shared" si="12"/>
        <v>34.340000000000003</v>
      </c>
      <c r="Q79" s="4">
        <f t="shared" si="12"/>
        <v>35.880000000000003</v>
      </c>
      <c r="R79" s="4">
        <f t="shared" si="12"/>
        <v>37.130000000000003</v>
      </c>
      <c r="S79" s="4">
        <f t="shared" si="12"/>
        <v>38.93</v>
      </c>
      <c r="T79" s="4">
        <f t="shared" si="11"/>
        <v>40.58</v>
      </c>
      <c r="U79" s="4">
        <f t="shared" si="11"/>
        <v>42.27</v>
      </c>
      <c r="V79" s="4">
        <f t="shared" si="11"/>
        <v>43.72</v>
      </c>
      <c r="W79" s="4">
        <f t="shared" si="11"/>
        <v>44.59</v>
      </c>
      <c r="X79" s="4">
        <f t="shared" si="11"/>
        <v>46.33</v>
      </c>
      <c r="Y79" s="4">
        <f t="shared" si="11"/>
        <v>47.35</v>
      </c>
      <c r="Z79" s="4">
        <f t="shared" si="11"/>
        <v>48.57</v>
      </c>
      <c r="AA79" s="4">
        <f t="shared" si="11"/>
        <v>49.62</v>
      </c>
      <c r="AB79" s="4">
        <f t="shared" si="11"/>
        <v>51.13</v>
      </c>
      <c r="AC79" s="4">
        <f t="shared" si="11"/>
        <v>52.29</v>
      </c>
      <c r="AD79" s="4">
        <f t="shared" si="11"/>
        <v>53.74</v>
      </c>
      <c r="AE79" s="4">
        <f t="shared" si="11"/>
        <v>54.9</v>
      </c>
      <c r="AF79" s="4">
        <f t="shared" si="11"/>
        <v>55.92</v>
      </c>
      <c r="AG79" s="4">
        <f t="shared" si="11"/>
        <v>56.65</v>
      </c>
      <c r="AH79" s="4">
        <f t="shared" si="11"/>
        <v>57.37</v>
      </c>
      <c r="AI79" s="4">
        <f t="shared" si="8"/>
        <v>58.1</v>
      </c>
      <c r="AJ79" s="23">
        <f t="shared" si="7"/>
        <v>58.1</v>
      </c>
    </row>
    <row r="80" spans="2:36" x14ac:dyDescent="0.25">
      <c r="B80" s="15" t="s">
        <v>74</v>
      </c>
      <c r="C80" s="22">
        <v>69.95</v>
      </c>
      <c r="D80" s="4">
        <f t="shared" si="12"/>
        <v>13.29</v>
      </c>
      <c r="E80" s="4">
        <f t="shared" si="12"/>
        <v>16.79</v>
      </c>
      <c r="F80" s="4">
        <f t="shared" si="12"/>
        <v>19.940000000000001</v>
      </c>
      <c r="G80" s="4">
        <f t="shared" si="12"/>
        <v>22.56</v>
      </c>
      <c r="H80" s="4">
        <f t="shared" si="12"/>
        <v>26.13</v>
      </c>
      <c r="I80" s="4">
        <f t="shared" si="12"/>
        <v>28.08</v>
      </c>
      <c r="J80" s="4">
        <f t="shared" si="12"/>
        <v>29.97</v>
      </c>
      <c r="K80" s="4">
        <f t="shared" si="12"/>
        <v>31.86</v>
      </c>
      <c r="L80" s="4">
        <f t="shared" si="12"/>
        <v>33.47</v>
      </c>
      <c r="M80" s="4">
        <f t="shared" si="12"/>
        <v>35.25</v>
      </c>
      <c r="N80" s="4">
        <f t="shared" si="12"/>
        <v>37.42</v>
      </c>
      <c r="O80" s="4">
        <f t="shared" si="12"/>
        <v>39.35</v>
      </c>
      <c r="P80" s="4">
        <f t="shared" si="12"/>
        <v>41.34</v>
      </c>
      <c r="Q80" s="4">
        <f t="shared" si="12"/>
        <v>43.19</v>
      </c>
      <c r="R80" s="4">
        <f t="shared" si="12"/>
        <v>44.7</v>
      </c>
      <c r="S80" s="4">
        <f t="shared" si="12"/>
        <v>46.87</v>
      </c>
      <c r="T80" s="4">
        <f t="shared" si="11"/>
        <v>48.86</v>
      </c>
      <c r="U80" s="4">
        <f t="shared" si="11"/>
        <v>50.89</v>
      </c>
      <c r="V80" s="4">
        <f t="shared" si="11"/>
        <v>52.64</v>
      </c>
      <c r="W80" s="4">
        <f t="shared" si="11"/>
        <v>53.69</v>
      </c>
      <c r="X80" s="4">
        <f t="shared" si="11"/>
        <v>55.79</v>
      </c>
      <c r="Y80" s="4">
        <f t="shared" si="11"/>
        <v>57.01</v>
      </c>
      <c r="Z80" s="4">
        <f t="shared" si="11"/>
        <v>58.48</v>
      </c>
      <c r="AA80" s="4">
        <f t="shared" si="11"/>
        <v>59.74</v>
      </c>
      <c r="AB80" s="4">
        <f t="shared" si="11"/>
        <v>61.56</v>
      </c>
      <c r="AC80" s="4">
        <f t="shared" si="11"/>
        <v>62.96</v>
      </c>
      <c r="AD80" s="4">
        <f t="shared" si="11"/>
        <v>64.7</v>
      </c>
      <c r="AE80" s="4">
        <f t="shared" si="11"/>
        <v>66.099999999999994</v>
      </c>
      <c r="AF80" s="4">
        <f t="shared" si="11"/>
        <v>67.33</v>
      </c>
      <c r="AG80" s="4">
        <f t="shared" si="11"/>
        <v>68.2</v>
      </c>
      <c r="AH80" s="4">
        <f t="shared" si="11"/>
        <v>69.08</v>
      </c>
      <c r="AI80" s="4">
        <f t="shared" si="8"/>
        <v>69.95</v>
      </c>
      <c r="AJ80" s="23">
        <f t="shared" si="7"/>
        <v>69.95</v>
      </c>
    </row>
    <row r="81" spans="2:36" x14ac:dyDescent="0.25">
      <c r="B81" s="15" t="s">
        <v>75</v>
      </c>
      <c r="C81" s="22">
        <v>68.17</v>
      </c>
      <c r="D81" s="4">
        <f t="shared" si="12"/>
        <v>12.95</v>
      </c>
      <c r="E81" s="4">
        <f t="shared" si="12"/>
        <v>16.36</v>
      </c>
      <c r="F81" s="4">
        <f t="shared" si="12"/>
        <v>19.43</v>
      </c>
      <c r="G81" s="4">
        <f t="shared" si="12"/>
        <v>21.98</v>
      </c>
      <c r="H81" s="4">
        <f t="shared" si="12"/>
        <v>25.46</v>
      </c>
      <c r="I81" s="4">
        <f t="shared" si="12"/>
        <v>27.37</v>
      </c>
      <c r="J81" s="4">
        <f t="shared" si="12"/>
        <v>29.21</v>
      </c>
      <c r="K81" s="4">
        <f t="shared" si="12"/>
        <v>31.05</v>
      </c>
      <c r="L81" s="4">
        <f t="shared" si="12"/>
        <v>32.619999999999997</v>
      </c>
      <c r="M81" s="4">
        <f t="shared" si="12"/>
        <v>34.36</v>
      </c>
      <c r="N81" s="4">
        <f t="shared" si="12"/>
        <v>36.47</v>
      </c>
      <c r="O81" s="4">
        <f t="shared" si="12"/>
        <v>38.35</v>
      </c>
      <c r="P81" s="4">
        <f t="shared" si="12"/>
        <v>40.29</v>
      </c>
      <c r="Q81" s="4">
        <f t="shared" si="12"/>
        <v>42.09</v>
      </c>
      <c r="R81" s="4">
        <f t="shared" si="12"/>
        <v>43.56</v>
      </c>
      <c r="S81" s="4">
        <f t="shared" si="12"/>
        <v>45.67</v>
      </c>
      <c r="T81" s="4">
        <f t="shared" si="11"/>
        <v>47.62</v>
      </c>
      <c r="U81" s="4">
        <f t="shared" si="11"/>
        <v>49.59</v>
      </c>
      <c r="V81" s="4">
        <f t="shared" si="11"/>
        <v>51.3</v>
      </c>
      <c r="W81" s="4">
        <f t="shared" si="11"/>
        <v>52.32</v>
      </c>
      <c r="X81" s="4">
        <f t="shared" si="11"/>
        <v>54.37</v>
      </c>
      <c r="Y81" s="4">
        <f t="shared" si="11"/>
        <v>55.56</v>
      </c>
      <c r="Z81" s="4">
        <f t="shared" si="11"/>
        <v>56.99</v>
      </c>
      <c r="AA81" s="4">
        <f t="shared" si="11"/>
        <v>58.22</v>
      </c>
      <c r="AB81" s="4">
        <f t="shared" si="11"/>
        <v>59.99</v>
      </c>
      <c r="AC81" s="4">
        <f t="shared" si="11"/>
        <v>61.35</v>
      </c>
      <c r="AD81" s="4">
        <f t="shared" si="11"/>
        <v>63.06</v>
      </c>
      <c r="AE81" s="4">
        <f t="shared" si="11"/>
        <v>64.42</v>
      </c>
      <c r="AF81" s="4">
        <f t="shared" si="11"/>
        <v>65.61</v>
      </c>
      <c r="AG81" s="4">
        <f t="shared" si="11"/>
        <v>66.47</v>
      </c>
      <c r="AH81" s="4">
        <f t="shared" si="11"/>
        <v>67.319999999999993</v>
      </c>
      <c r="AI81" s="4">
        <f t="shared" si="8"/>
        <v>68.17</v>
      </c>
      <c r="AJ81" s="23">
        <f t="shared" si="7"/>
        <v>68.17</v>
      </c>
    </row>
    <row r="82" spans="2:36" x14ac:dyDescent="0.25">
      <c r="B82" s="15" t="s">
        <v>76</v>
      </c>
      <c r="C82" s="22">
        <v>79.36</v>
      </c>
      <c r="D82" s="4">
        <f t="shared" si="12"/>
        <v>15.08</v>
      </c>
      <c r="E82" s="4">
        <f t="shared" si="12"/>
        <v>19.05</v>
      </c>
      <c r="F82" s="4">
        <f t="shared" si="12"/>
        <v>22.62</v>
      </c>
      <c r="G82" s="4">
        <f t="shared" si="12"/>
        <v>25.59</v>
      </c>
      <c r="H82" s="4">
        <f t="shared" si="12"/>
        <v>29.64</v>
      </c>
      <c r="I82" s="4">
        <f t="shared" si="12"/>
        <v>31.86</v>
      </c>
      <c r="J82" s="4">
        <f t="shared" si="12"/>
        <v>34.01</v>
      </c>
      <c r="K82" s="4">
        <f t="shared" si="12"/>
        <v>36.15</v>
      </c>
      <c r="L82" s="4">
        <f t="shared" si="12"/>
        <v>37.97</v>
      </c>
      <c r="M82" s="4">
        <f t="shared" si="12"/>
        <v>40</v>
      </c>
      <c r="N82" s="4">
        <f t="shared" si="12"/>
        <v>42.46</v>
      </c>
      <c r="O82" s="4">
        <f t="shared" si="12"/>
        <v>44.64</v>
      </c>
      <c r="P82" s="4">
        <f t="shared" si="12"/>
        <v>46.9</v>
      </c>
      <c r="Q82" s="4">
        <f t="shared" si="12"/>
        <v>49</v>
      </c>
      <c r="R82" s="4">
        <f t="shared" si="12"/>
        <v>50.71</v>
      </c>
      <c r="S82" s="4">
        <f t="shared" si="12"/>
        <v>53.17</v>
      </c>
      <c r="T82" s="4">
        <f t="shared" si="11"/>
        <v>55.43</v>
      </c>
      <c r="U82" s="4">
        <f t="shared" si="11"/>
        <v>57.73</v>
      </c>
      <c r="V82" s="4">
        <f t="shared" si="11"/>
        <v>59.72</v>
      </c>
      <c r="W82" s="4">
        <f t="shared" si="11"/>
        <v>60.91</v>
      </c>
      <c r="X82" s="4">
        <f t="shared" si="11"/>
        <v>63.29</v>
      </c>
      <c r="Y82" s="4">
        <f t="shared" si="11"/>
        <v>64.680000000000007</v>
      </c>
      <c r="Z82" s="4">
        <f t="shared" si="11"/>
        <v>66.34</v>
      </c>
      <c r="AA82" s="4">
        <f t="shared" si="11"/>
        <v>67.77</v>
      </c>
      <c r="AB82" s="4">
        <f t="shared" si="11"/>
        <v>69.84</v>
      </c>
      <c r="AC82" s="4">
        <f t="shared" si="11"/>
        <v>71.42</v>
      </c>
      <c r="AD82" s="4">
        <f t="shared" si="11"/>
        <v>73.41</v>
      </c>
      <c r="AE82" s="4">
        <f t="shared" si="11"/>
        <v>75</v>
      </c>
      <c r="AF82" s="4">
        <f t="shared" si="11"/>
        <v>76.38</v>
      </c>
      <c r="AG82" s="4">
        <f t="shared" si="11"/>
        <v>77.38</v>
      </c>
      <c r="AH82" s="4">
        <f t="shared" si="11"/>
        <v>78.37</v>
      </c>
      <c r="AI82" s="4">
        <f t="shared" si="8"/>
        <v>79.36</v>
      </c>
      <c r="AJ82" s="23">
        <f t="shared" si="7"/>
        <v>79.36</v>
      </c>
    </row>
    <row r="83" spans="2:36" x14ac:dyDescent="0.25">
      <c r="B83" s="15" t="s">
        <v>77</v>
      </c>
      <c r="C83" s="22">
        <v>20.384799999999998</v>
      </c>
      <c r="D83" s="4">
        <f t="shared" si="12"/>
        <v>3.87</v>
      </c>
      <c r="E83" s="4">
        <f t="shared" si="12"/>
        <v>4.8899999999999997</v>
      </c>
      <c r="F83" s="4">
        <f t="shared" si="12"/>
        <v>5.81</v>
      </c>
      <c r="G83" s="4">
        <f t="shared" si="12"/>
        <v>6.57</v>
      </c>
      <c r="H83" s="4">
        <f t="shared" si="12"/>
        <v>7.61</v>
      </c>
      <c r="I83" s="4">
        <f t="shared" si="12"/>
        <v>8.18</v>
      </c>
      <c r="J83" s="4">
        <f t="shared" si="12"/>
        <v>8.73</v>
      </c>
      <c r="K83" s="4">
        <f t="shared" si="12"/>
        <v>9.2899999999999991</v>
      </c>
      <c r="L83" s="4">
        <f t="shared" si="12"/>
        <v>9.75</v>
      </c>
      <c r="M83" s="4">
        <f t="shared" si="12"/>
        <v>10.27</v>
      </c>
      <c r="N83" s="4">
        <f t="shared" si="12"/>
        <v>10.91</v>
      </c>
      <c r="O83" s="4">
        <f t="shared" si="12"/>
        <v>11.47</v>
      </c>
      <c r="P83" s="4">
        <f t="shared" si="12"/>
        <v>12.05</v>
      </c>
      <c r="Q83" s="4">
        <f t="shared" si="12"/>
        <v>12.59</v>
      </c>
      <c r="R83" s="4">
        <f t="shared" si="12"/>
        <v>13.03</v>
      </c>
      <c r="S83" s="4">
        <f t="shared" si="12"/>
        <v>13.66</v>
      </c>
      <c r="T83" s="4">
        <f t="shared" si="11"/>
        <v>14.24</v>
      </c>
      <c r="U83" s="4">
        <f t="shared" si="11"/>
        <v>14.83</v>
      </c>
      <c r="V83" s="4">
        <f t="shared" si="11"/>
        <v>15.34</v>
      </c>
      <c r="W83" s="4">
        <f t="shared" si="11"/>
        <v>15.65</v>
      </c>
      <c r="X83" s="4">
        <f t="shared" si="11"/>
        <v>16.260000000000002</v>
      </c>
      <c r="Y83" s="4">
        <f t="shared" si="11"/>
        <v>16.61</v>
      </c>
      <c r="Z83" s="4">
        <f t="shared" si="11"/>
        <v>17.04</v>
      </c>
      <c r="AA83" s="4">
        <f t="shared" si="11"/>
        <v>17.41</v>
      </c>
      <c r="AB83" s="4">
        <f t="shared" si="11"/>
        <v>17.940000000000001</v>
      </c>
      <c r="AC83" s="4">
        <f t="shared" si="11"/>
        <v>18.350000000000001</v>
      </c>
      <c r="AD83" s="4">
        <f t="shared" si="11"/>
        <v>18.86</v>
      </c>
      <c r="AE83" s="4">
        <f t="shared" si="11"/>
        <v>19.260000000000002</v>
      </c>
      <c r="AF83" s="4">
        <f t="shared" si="11"/>
        <v>19.62</v>
      </c>
      <c r="AG83" s="4">
        <f t="shared" si="11"/>
        <v>19.88</v>
      </c>
      <c r="AH83" s="4">
        <f t="shared" si="11"/>
        <v>20.13</v>
      </c>
      <c r="AI83" s="4">
        <f t="shared" si="8"/>
        <v>20.38</v>
      </c>
      <c r="AJ83" s="23">
        <f t="shared" si="7"/>
        <v>20.38</v>
      </c>
    </row>
    <row r="84" spans="2:36" x14ac:dyDescent="0.25">
      <c r="B84" s="15" t="s">
        <v>78</v>
      </c>
      <c r="C84" s="22">
        <v>25.812999999999999</v>
      </c>
      <c r="D84" s="4">
        <f t="shared" si="12"/>
        <v>4.9000000000000004</v>
      </c>
      <c r="E84" s="4">
        <f t="shared" si="12"/>
        <v>6.2</v>
      </c>
      <c r="F84" s="4">
        <f t="shared" si="12"/>
        <v>7.36</v>
      </c>
      <c r="G84" s="4">
        <f t="shared" si="12"/>
        <v>8.32</v>
      </c>
      <c r="H84" s="4">
        <f t="shared" si="12"/>
        <v>9.64</v>
      </c>
      <c r="I84" s="4">
        <f t="shared" si="12"/>
        <v>10.36</v>
      </c>
      <c r="J84" s="4">
        <f t="shared" si="12"/>
        <v>11.06</v>
      </c>
      <c r="K84" s="4">
        <f t="shared" si="12"/>
        <v>11.76</v>
      </c>
      <c r="L84" s="4">
        <f t="shared" si="12"/>
        <v>12.35</v>
      </c>
      <c r="M84" s="4">
        <f t="shared" si="12"/>
        <v>13.01</v>
      </c>
      <c r="N84" s="4">
        <f t="shared" si="12"/>
        <v>13.81</v>
      </c>
      <c r="O84" s="4">
        <f t="shared" si="12"/>
        <v>14.52</v>
      </c>
      <c r="P84" s="4">
        <f t="shared" si="12"/>
        <v>15.26</v>
      </c>
      <c r="Q84" s="4">
        <f t="shared" si="12"/>
        <v>15.94</v>
      </c>
      <c r="R84" s="4">
        <f t="shared" si="12"/>
        <v>16.489999999999998</v>
      </c>
      <c r="S84" s="4">
        <f t="shared" si="12"/>
        <v>17.29</v>
      </c>
      <c r="T84" s="4">
        <f t="shared" si="11"/>
        <v>18.03</v>
      </c>
      <c r="U84" s="4">
        <f t="shared" si="11"/>
        <v>18.78</v>
      </c>
      <c r="V84" s="4">
        <f t="shared" si="11"/>
        <v>19.420000000000002</v>
      </c>
      <c r="W84" s="4">
        <f t="shared" si="11"/>
        <v>19.809999999999999</v>
      </c>
      <c r="X84" s="4">
        <f t="shared" si="11"/>
        <v>20.59</v>
      </c>
      <c r="Y84" s="4">
        <f t="shared" si="11"/>
        <v>21.04</v>
      </c>
      <c r="Z84" s="4">
        <f t="shared" si="11"/>
        <v>21.58</v>
      </c>
      <c r="AA84" s="4">
        <f t="shared" si="11"/>
        <v>22.04</v>
      </c>
      <c r="AB84" s="4">
        <f t="shared" si="11"/>
        <v>22.72</v>
      </c>
      <c r="AC84" s="4">
        <f t="shared" si="11"/>
        <v>23.23</v>
      </c>
      <c r="AD84" s="4">
        <f t="shared" si="11"/>
        <v>23.88</v>
      </c>
      <c r="AE84" s="4">
        <f t="shared" si="11"/>
        <v>24.39</v>
      </c>
      <c r="AF84" s="4">
        <f t="shared" si="11"/>
        <v>24.85</v>
      </c>
      <c r="AG84" s="4">
        <f t="shared" si="11"/>
        <v>25.17</v>
      </c>
      <c r="AH84" s="4">
        <f t="shared" si="11"/>
        <v>25.49</v>
      </c>
      <c r="AI84" s="4">
        <f t="shared" si="8"/>
        <v>25.81</v>
      </c>
      <c r="AJ84" s="23">
        <f t="shared" si="7"/>
        <v>25.81</v>
      </c>
    </row>
    <row r="85" spans="2:36" x14ac:dyDescent="0.25">
      <c r="B85" s="15" t="s">
        <v>79</v>
      </c>
      <c r="C85" s="22">
        <v>28.1038</v>
      </c>
      <c r="D85" s="4">
        <f t="shared" si="12"/>
        <v>5.34</v>
      </c>
      <c r="E85" s="4">
        <f t="shared" si="12"/>
        <v>6.74</v>
      </c>
      <c r="F85" s="4">
        <f t="shared" si="12"/>
        <v>8.01</v>
      </c>
      <c r="G85" s="4">
        <f t="shared" si="12"/>
        <v>9.06</v>
      </c>
      <c r="H85" s="4">
        <f t="shared" si="12"/>
        <v>10.5</v>
      </c>
      <c r="I85" s="4">
        <f t="shared" si="12"/>
        <v>11.28</v>
      </c>
      <c r="J85" s="4">
        <f t="shared" si="12"/>
        <v>12.04</v>
      </c>
      <c r="K85" s="4">
        <f t="shared" si="12"/>
        <v>12.8</v>
      </c>
      <c r="L85" s="4">
        <f t="shared" si="12"/>
        <v>13.45</v>
      </c>
      <c r="M85" s="4">
        <f t="shared" si="12"/>
        <v>14.16</v>
      </c>
      <c r="N85" s="4">
        <f t="shared" si="12"/>
        <v>15.04</v>
      </c>
      <c r="O85" s="4">
        <f t="shared" si="12"/>
        <v>15.81</v>
      </c>
      <c r="P85" s="4">
        <f t="shared" si="12"/>
        <v>16.61</v>
      </c>
      <c r="Q85" s="4">
        <f t="shared" si="12"/>
        <v>17.350000000000001</v>
      </c>
      <c r="R85" s="4">
        <f t="shared" si="12"/>
        <v>17.96</v>
      </c>
      <c r="S85" s="4">
        <f t="shared" si="12"/>
        <v>18.829999999999998</v>
      </c>
      <c r="T85" s="4">
        <f t="shared" si="11"/>
        <v>19.63</v>
      </c>
      <c r="U85" s="4">
        <f t="shared" si="11"/>
        <v>20.45</v>
      </c>
      <c r="V85" s="4">
        <f t="shared" si="11"/>
        <v>21.15</v>
      </c>
      <c r="W85" s="4">
        <f t="shared" si="11"/>
        <v>21.57</v>
      </c>
      <c r="X85" s="4">
        <f t="shared" si="11"/>
        <v>22.41</v>
      </c>
      <c r="Y85" s="4">
        <f t="shared" si="11"/>
        <v>22.9</v>
      </c>
      <c r="Z85" s="4">
        <f t="shared" si="11"/>
        <v>23.49</v>
      </c>
      <c r="AA85" s="4">
        <f t="shared" si="11"/>
        <v>24</v>
      </c>
      <c r="AB85" s="4">
        <f t="shared" si="11"/>
        <v>24.73</v>
      </c>
      <c r="AC85" s="4">
        <f t="shared" si="11"/>
        <v>25.29</v>
      </c>
      <c r="AD85" s="4">
        <f t="shared" si="11"/>
        <v>26</v>
      </c>
      <c r="AE85" s="4">
        <f t="shared" si="11"/>
        <v>26.56</v>
      </c>
      <c r="AF85" s="4">
        <f t="shared" si="11"/>
        <v>27.05</v>
      </c>
      <c r="AG85" s="4">
        <f t="shared" si="11"/>
        <v>27.4</v>
      </c>
      <c r="AH85" s="4">
        <f t="shared" si="11"/>
        <v>27.75</v>
      </c>
      <c r="AI85" s="4">
        <f t="shared" ref="AI85:AJ102" si="13">ROUND(AI$5*$C85,2)</f>
        <v>28.1</v>
      </c>
      <c r="AJ85" s="23">
        <f t="shared" si="13"/>
        <v>28.1</v>
      </c>
    </row>
    <row r="86" spans="2:36" x14ac:dyDescent="0.25">
      <c r="B86" s="15" t="s">
        <v>80</v>
      </c>
      <c r="C86" s="22">
        <v>16.350999999999999</v>
      </c>
      <c r="D86" s="4">
        <f t="shared" si="12"/>
        <v>3.11</v>
      </c>
      <c r="E86" s="4">
        <f t="shared" si="12"/>
        <v>3.92</v>
      </c>
      <c r="F86" s="4">
        <f t="shared" si="12"/>
        <v>4.66</v>
      </c>
      <c r="G86" s="4">
        <f t="shared" si="12"/>
        <v>5.27</v>
      </c>
      <c r="H86" s="4">
        <f t="shared" si="12"/>
        <v>6.11</v>
      </c>
      <c r="I86" s="4">
        <f t="shared" si="12"/>
        <v>6.56</v>
      </c>
      <c r="J86" s="4">
        <f t="shared" si="12"/>
        <v>7.01</v>
      </c>
      <c r="K86" s="4">
        <f t="shared" si="12"/>
        <v>7.45</v>
      </c>
      <c r="L86" s="4">
        <f t="shared" si="12"/>
        <v>7.82</v>
      </c>
      <c r="M86" s="4">
        <f t="shared" si="12"/>
        <v>8.24</v>
      </c>
      <c r="N86" s="4">
        <f t="shared" si="12"/>
        <v>8.75</v>
      </c>
      <c r="O86" s="4">
        <f t="shared" si="12"/>
        <v>9.1999999999999993</v>
      </c>
      <c r="P86" s="4">
        <f t="shared" si="12"/>
        <v>9.66</v>
      </c>
      <c r="Q86" s="4">
        <f t="shared" si="12"/>
        <v>10.1</v>
      </c>
      <c r="R86" s="4">
        <f t="shared" si="12"/>
        <v>10.45</v>
      </c>
      <c r="S86" s="4">
        <f t="shared" ref="S86:AH101" si="14">ROUND(S$5*$C86,2)</f>
        <v>10.96</v>
      </c>
      <c r="T86" s="4">
        <f t="shared" si="14"/>
        <v>11.42</v>
      </c>
      <c r="U86" s="4">
        <f t="shared" si="14"/>
        <v>11.9</v>
      </c>
      <c r="V86" s="4">
        <f t="shared" si="14"/>
        <v>12.3</v>
      </c>
      <c r="W86" s="4">
        <f t="shared" si="14"/>
        <v>12.55</v>
      </c>
      <c r="X86" s="4">
        <f t="shared" si="14"/>
        <v>13.04</v>
      </c>
      <c r="Y86" s="4">
        <f t="shared" si="14"/>
        <v>13.33</v>
      </c>
      <c r="Z86" s="4">
        <f t="shared" si="14"/>
        <v>13.67</v>
      </c>
      <c r="AA86" s="4">
        <f t="shared" si="14"/>
        <v>13.96</v>
      </c>
      <c r="AB86" s="4">
        <f t="shared" si="14"/>
        <v>14.39</v>
      </c>
      <c r="AC86" s="4">
        <f t="shared" si="14"/>
        <v>14.72</v>
      </c>
      <c r="AD86" s="4">
        <f t="shared" si="14"/>
        <v>15.12</v>
      </c>
      <c r="AE86" s="4">
        <f t="shared" si="14"/>
        <v>15.45</v>
      </c>
      <c r="AF86" s="4">
        <f t="shared" si="14"/>
        <v>15.74</v>
      </c>
      <c r="AG86" s="4">
        <f t="shared" si="14"/>
        <v>15.94</v>
      </c>
      <c r="AH86" s="4">
        <f t="shared" si="14"/>
        <v>16.149999999999999</v>
      </c>
      <c r="AI86" s="4">
        <f t="shared" si="13"/>
        <v>16.350000000000001</v>
      </c>
      <c r="AJ86" s="23">
        <f t="shared" si="13"/>
        <v>16.350000000000001</v>
      </c>
    </row>
    <row r="87" spans="2:36" x14ac:dyDescent="0.25">
      <c r="B87" s="15" t="s">
        <v>81</v>
      </c>
      <c r="C87" s="22">
        <v>21.646399999999996</v>
      </c>
      <c r="D87" s="4">
        <f t="shared" ref="D87:S102" si="15">ROUND(D$5*$C87,2)</f>
        <v>4.1100000000000003</v>
      </c>
      <c r="E87" s="4">
        <f t="shared" si="15"/>
        <v>5.2</v>
      </c>
      <c r="F87" s="4">
        <f t="shared" si="15"/>
        <v>6.17</v>
      </c>
      <c r="G87" s="4">
        <f t="shared" si="15"/>
        <v>6.98</v>
      </c>
      <c r="H87" s="4">
        <f t="shared" si="15"/>
        <v>8.08</v>
      </c>
      <c r="I87" s="4">
        <f t="shared" si="15"/>
        <v>8.69</v>
      </c>
      <c r="J87" s="4">
        <f t="shared" si="15"/>
        <v>9.2799999999999994</v>
      </c>
      <c r="K87" s="4">
        <f t="shared" si="15"/>
        <v>9.86</v>
      </c>
      <c r="L87" s="4">
        <f t="shared" si="15"/>
        <v>10.36</v>
      </c>
      <c r="M87" s="4">
        <f t="shared" si="15"/>
        <v>10.91</v>
      </c>
      <c r="N87" s="4">
        <f t="shared" si="15"/>
        <v>11.58</v>
      </c>
      <c r="O87" s="4">
        <f t="shared" si="15"/>
        <v>12.18</v>
      </c>
      <c r="P87" s="4">
        <f t="shared" si="15"/>
        <v>12.79</v>
      </c>
      <c r="Q87" s="4">
        <f t="shared" si="15"/>
        <v>13.37</v>
      </c>
      <c r="R87" s="4">
        <f t="shared" si="15"/>
        <v>13.83</v>
      </c>
      <c r="S87" s="4">
        <f t="shared" si="15"/>
        <v>14.5</v>
      </c>
      <c r="T87" s="4">
        <f t="shared" si="14"/>
        <v>15.12</v>
      </c>
      <c r="U87" s="4">
        <f t="shared" si="14"/>
        <v>15.75</v>
      </c>
      <c r="V87" s="4">
        <f t="shared" si="14"/>
        <v>16.29</v>
      </c>
      <c r="W87" s="4">
        <f t="shared" si="14"/>
        <v>16.61</v>
      </c>
      <c r="X87" s="4">
        <f t="shared" si="14"/>
        <v>17.260000000000002</v>
      </c>
      <c r="Y87" s="4">
        <f t="shared" si="14"/>
        <v>17.64</v>
      </c>
      <c r="Z87" s="4">
        <f t="shared" si="14"/>
        <v>18.100000000000001</v>
      </c>
      <c r="AA87" s="4">
        <f t="shared" si="14"/>
        <v>18.489999999999998</v>
      </c>
      <c r="AB87" s="4">
        <f t="shared" si="14"/>
        <v>19.05</v>
      </c>
      <c r="AC87" s="4">
        <f t="shared" si="14"/>
        <v>19.48</v>
      </c>
      <c r="AD87" s="4">
        <f t="shared" si="14"/>
        <v>20.02</v>
      </c>
      <c r="AE87" s="4">
        <f t="shared" si="14"/>
        <v>20.46</v>
      </c>
      <c r="AF87" s="4">
        <f t="shared" si="14"/>
        <v>20.83</v>
      </c>
      <c r="AG87" s="4">
        <f t="shared" si="14"/>
        <v>21.11</v>
      </c>
      <c r="AH87" s="4">
        <f t="shared" si="14"/>
        <v>21.38</v>
      </c>
      <c r="AI87" s="4">
        <f t="shared" si="13"/>
        <v>21.65</v>
      </c>
      <c r="AJ87" s="23">
        <f t="shared" si="13"/>
        <v>21.65</v>
      </c>
    </row>
    <row r="88" spans="2:36" x14ac:dyDescent="0.25">
      <c r="B88" s="15" t="s">
        <v>82</v>
      </c>
      <c r="C88" s="22">
        <v>28.045699999999997</v>
      </c>
      <c r="D88" s="4">
        <f t="shared" si="15"/>
        <v>5.33</v>
      </c>
      <c r="E88" s="4">
        <f t="shared" si="15"/>
        <v>6.73</v>
      </c>
      <c r="F88" s="4">
        <f t="shared" si="15"/>
        <v>7.99</v>
      </c>
      <c r="G88" s="4">
        <f t="shared" si="15"/>
        <v>9.0399999999999991</v>
      </c>
      <c r="H88" s="4">
        <f t="shared" si="15"/>
        <v>10.48</v>
      </c>
      <c r="I88" s="4">
        <f t="shared" si="15"/>
        <v>11.26</v>
      </c>
      <c r="J88" s="4">
        <f t="shared" si="15"/>
        <v>12.02</v>
      </c>
      <c r="K88" s="4">
        <f t="shared" si="15"/>
        <v>12.77</v>
      </c>
      <c r="L88" s="4">
        <f t="shared" si="15"/>
        <v>13.42</v>
      </c>
      <c r="M88" s="4">
        <f t="shared" si="15"/>
        <v>14.14</v>
      </c>
      <c r="N88" s="4">
        <f t="shared" si="15"/>
        <v>15</v>
      </c>
      <c r="O88" s="4">
        <f t="shared" si="15"/>
        <v>15.78</v>
      </c>
      <c r="P88" s="4">
        <f t="shared" si="15"/>
        <v>16.579999999999998</v>
      </c>
      <c r="Q88" s="4">
        <f t="shared" si="15"/>
        <v>17.32</v>
      </c>
      <c r="R88" s="4">
        <f t="shared" si="15"/>
        <v>17.920000000000002</v>
      </c>
      <c r="S88" s="4">
        <f t="shared" si="15"/>
        <v>18.79</v>
      </c>
      <c r="T88" s="4">
        <f t="shared" si="14"/>
        <v>19.59</v>
      </c>
      <c r="U88" s="4">
        <f t="shared" si="14"/>
        <v>20.399999999999999</v>
      </c>
      <c r="V88" s="4">
        <f t="shared" si="14"/>
        <v>21.1</v>
      </c>
      <c r="W88" s="4">
        <f t="shared" si="14"/>
        <v>21.53</v>
      </c>
      <c r="X88" s="4">
        <f t="shared" si="14"/>
        <v>22.37</v>
      </c>
      <c r="Y88" s="4">
        <f t="shared" si="14"/>
        <v>22.86</v>
      </c>
      <c r="Z88" s="4">
        <f t="shared" si="14"/>
        <v>23.45</v>
      </c>
      <c r="AA88" s="4">
        <f t="shared" si="14"/>
        <v>23.95</v>
      </c>
      <c r="AB88" s="4">
        <f t="shared" si="14"/>
        <v>24.68</v>
      </c>
      <c r="AC88" s="4">
        <f t="shared" si="14"/>
        <v>25.24</v>
      </c>
      <c r="AD88" s="4">
        <f t="shared" si="14"/>
        <v>25.94</v>
      </c>
      <c r="AE88" s="4">
        <f t="shared" si="14"/>
        <v>26.5</v>
      </c>
      <c r="AF88" s="4">
        <f t="shared" si="14"/>
        <v>26.99</v>
      </c>
      <c r="AG88" s="4">
        <f t="shared" si="14"/>
        <v>27.34</v>
      </c>
      <c r="AH88" s="4">
        <f t="shared" si="14"/>
        <v>27.7</v>
      </c>
      <c r="AI88" s="4">
        <f t="shared" si="13"/>
        <v>28.05</v>
      </c>
      <c r="AJ88" s="23">
        <f t="shared" si="13"/>
        <v>28.05</v>
      </c>
    </row>
    <row r="89" spans="2:36" x14ac:dyDescent="0.25">
      <c r="B89" s="15" t="s">
        <v>83</v>
      </c>
      <c r="C89" s="22">
        <v>35.450000000000003</v>
      </c>
      <c r="D89" s="4">
        <f t="shared" si="15"/>
        <v>6.74</v>
      </c>
      <c r="E89" s="4">
        <f t="shared" si="15"/>
        <v>8.51</v>
      </c>
      <c r="F89" s="4">
        <f t="shared" si="15"/>
        <v>10.1</v>
      </c>
      <c r="G89" s="4">
        <f t="shared" si="15"/>
        <v>11.43</v>
      </c>
      <c r="H89" s="4">
        <f t="shared" si="15"/>
        <v>13.24</v>
      </c>
      <c r="I89" s="4">
        <f t="shared" si="15"/>
        <v>14.23</v>
      </c>
      <c r="J89" s="4">
        <f t="shared" si="15"/>
        <v>15.19</v>
      </c>
      <c r="K89" s="4">
        <f t="shared" si="15"/>
        <v>16.149999999999999</v>
      </c>
      <c r="L89" s="4">
        <f t="shared" si="15"/>
        <v>16.96</v>
      </c>
      <c r="M89" s="4">
        <f t="shared" si="15"/>
        <v>17.87</v>
      </c>
      <c r="N89" s="4">
        <f t="shared" si="15"/>
        <v>18.97</v>
      </c>
      <c r="O89" s="4">
        <f t="shared" si="15"/>
        <v>19.940000000000001</v>
      </c>
      <c r="P89" s="4">
        <f t="shared" si="15"/>
        <v>20.95</v>
      </c>
      <c r="Q89" s="4">
        <f t="shared" si="15"/>
        <v>21.89</v>
      </c>
      <c r="R89" s="4">
        <f t="shared" si="15"/>
        <v>22.65</v>
      </c>
      <c r="S89" s="4">
        <f t="shared" si="15"/>
        <v>23.75</v>
      </c>
      <c r="T89" s="4">
        <f t="shared" si="14"/>
        <v>24.76</v>
      </c>
      <c r="U89" s="4">
        <f t="shared" si="14"/>
        <v>25.79</v>
      </c>
      <c r="V89" s="4">
        <f t="shared" si="14"/>
        <v>26.68</v>
      </c>
      <c r="W89" s="4">
        <f t="shared" si="14"/>
        <v>27.21</v>
      </c>
      <c r="X89" s="4">
        <f t="shared" si="14"/>
        <v>28.27</v>
      </c>
      <c r="Y89" s="4">
        <f t="shared" si="14"/>
        <v>28.89</v>
      </c>
      <c r="Z89" s="4">
        <f t="shared" si="14"/>
        <v>29.64</v>
      </c>
      <c r="AA89" s="4">
        <f t="shared" si="14"/>
        <v>30.27</v>
      </c>
      <c r="AB89" s="4">
        <f t="shared" si="14"/>
        <v>31.2</v>
      </c>
      <c r="AC89" s="4">
        <f t="shared" si="14"/>
        <v>31.91</v>
      </c>
      <c r="AD89" s="4">
        <f t="shared" si="14"/>
        <v>32.79</v>
      </c>
      <c r="AE89" s="4">
        <f t="shared" si="14"/>
        <v>33.5</v>
      </c>
      <c r="AF89" s="4">
        <f t="shared" si="14"/>
        <v>34.119999999999997</v>
      </c>
      <c r="AG89" s="4">
        <f t="shared" si="14"/>
        <v>34.56</v>
      </c>
      <c r="AH89" s="4">
        <f t="shared" si="14"/>
        <v>35.01</v>
      </c>
      <c r="AI89" s="4">
        <f t="shared" si="13"/>
        <v>35.450000000000003</v>
      </c>
      <c r="AJ89" s="23">
        <f t="shared" si="13"/>
        <v>35.450000000000003</v>
      </c>
    </row>
    <row r="90" spans="2:36" x14ac:dyDescent="0.25">
      <c r="B90" s="15" t="s">
        <v>84</v>
      </c>
      <c r="C90" s="22">
        <v>50.5</v>
      </c>
      <c r="D90" s="4">
        <f t="shared" si="15"/>
        <v>9.6</v>
      </c>
      <c r="E90" s="4">
        <f t="shared" si="15"/>
        <v>12.12</v>
      </c>
      <c r="F90" s="4">
        <f t="shared" si="15"/>
        <v>14.39</v>
      </c>
      <c r="G90" s="4">
        <f t="shared" si="15"/>
        <v>16.29</v>
      </c>
      <c r="H90" s="4">
        <f t="shared" si="15"/>
        <v>18.86</v>
      </c>
      <c r="I90" s="4">
        <f t="shared" si="15"/>
        <v>20.28</v>
      </c>
      <c r="J90" s="4">
        <f t="shared" si="15"/>
        <v>21.64</v>
      </c>
      <c r="K90" s="4">
        <f t="shared" si="15"/>
        <v>23</v>
      </c>
      <c r="L90" s="4">
        <f t="shared" si="15"/>
        <v>24.16</v>
      </c>
      <c r="M90" s="4">
        <f t="shared" si="15"/>
        <v>25.45</v>
      </c>
      <c r="N90" s="4">
        <f t="shared" si="15"/>
        <v>27.02</v>
      </c>
      <c r="O90" s="4">
        <f t="shared" si="15"/>
        <v>28.41</v>
      </c>
      <c r="P90" s="4">
        <f t="shared" si="15"/>
        <v>29.85</v>
      </c>
      <c r="Q90" s="4">
        <f t="shared" si="15"/>
        <v>31.18</v>
      </c>
      <c r="R90" s="4">
        <f t="shared" si="15"/>
        <v>32.270000000000003</v>
      </c>
      <c r="S90" s="4">
        <f t="shared" si="15"/>
        <v>33.840000000000003</v>
      </c>
      <c r="T90" s="4">
        <f t="shared" si="14"/>
        <v>35.270000000000003</v>
      </c>
      <c r="U90" s="4">
        <f t="shared" si="14"/>
        <v>36.74</v>
      </c>
      <c r="V90" s="4">
        <f t="shared" si="14"/>
        <v>38</v>
      </c>
      <c r="W90" s="4">
        <f t="shared" si="14"/>
        <v>38.76</v>
      </c>
      <c r="X90" s="4">
        <f t="shared" si="14"/>
        <v>40.270000000000003</v>
      </c>
      <c r="Y90" s="4">
        <f t="shared" si="14"/>
        <v>41.16</v>
      </c>
      <c r="Z90" s="4">
        <f t="shared" si="14"/>
        <v>42.22</v>
      </c>
      <c r="AA90" s="4">
        <f t="shared" si="14"/>
        <v>43.13</v>
      </c>
      <c r="AB90" s="4">
        <f t="shared" si="14"/>
        <v>44.44</v>
      </c>
      <c r="AC90" s="4">
        <f t="shared" si="14"/>
        <v>45.45</v>
      </c>
      <c r="AD90" s="4">
        <f t="shared" si="14"/>
        <v>46.71</v>
      </c>
      <c r="AE90" s="4">
        <f t="shared" si="14"/>
        <v>47.72</v>
      </c>
      <c r="AF90" s="4">
        <f t="shared" si="14"/>
        <v>48.61</v>
      </c>
      <c r="AG90" s="4">
        <f t="shared" si="14"/>
        <v>49.24</v>
      </c>
      <c r="AH90" s="4">
        <f t="shared" si="14"/>
        <v>49.87</v>
      </c>
      <c r="AI90" s="4">
        <f t="shared" si="13"/>
        <v>50.5</v>
      </c>
      <c r="AJ90" s="23">
        <f t="shared" si="13"/>
        <v>50.5</v>
      </c>
    </row>
    <row r="91" spans="2:36" x14ac:dyDescent="0.25">
      <c r="B91" s="15" t="s">
        <v>85</v>
      </c>
      <c r="C91" s="22">
        <v>61.71</v>
      </c>
      <c r="D91" s="4">
        <f t="shared" si="15"/>
        <v>11.72</v>
      </c>
      <c r="E91" s="4">
        <f t="shared" si="15"/>
        <v>14.81</v>
      </c>
      <c r="F91" s="4">
        <f t="shared" si="15"/>
        <v>17.59</v>
      </c>
      <c r="G91" s="4">
        <f t="shared" si="15"/>
        <v>19.899999999999999</v>
      </c>
      <c r="H91" s="4">
        <f t="shared" si="15"/>
        <v>23.05</v>
      </c>
      <c r="I91" s="4">
        <f t="shared" si="15"/>
        <v>24.78</v>
      </c>
      <c r="J91" s="4">
        <f t="shared" si="15"/>
        <v>26.44</v>
      </c>
      <c r="K91" s="4">
        <f t="shared" si="15"/>
        <v>28.11</v>
      </c>
      <c r="L91" s="4">
        <f t="shared" si="15"/>
        <v>29.53</v>
      </c>
      <c r="M91" s="4">
        <f t="shared" si="15"/>
        <v>31.1</v>
      </c>
      <c r="N91" s="4">
        <f t="shared" si="15"/>
        <v>33.01</v>
      </c>
      <c r="O91" s="4">
        <f t="shared" si="15"/>
        <v>34.71</v>
      </c>
      <c r="P91" s="4">
        <f t="shared" si="15"/>
        <v>36.47</v>
      </c>
      <c r="Q91" s="4">
        <f t="shared" si="15"/>
        <v>38.11</v>
      </c>
      <c r="R91" s="4">
        <f t="shared" si="15"/>
        <v>39.43</v>
      </c>
      <c r="S91" s="4">
        <f t="shared" si="15"/>
        <v>41.35</v>
      </c>
      <c r="T91" s="4">
        <f t="shared" si="14"/>
        <v>43.1</v>
      </c>
      <c r="U91" s="4">
        <f t="shared" si="14"/>
        <v>44.89</v>
      </c>
      <c r="V91" s="4">
        <f t="shared" si="14"/>
        <v>46.44</v>
      </c>
      <c r="W91" s="4">
        <f t="shared" si="14"/>
        <v>47.36</v>
      </c>
      <c r="X91" s="4">
        <f t="shared" si="14"/>
        <v>49.21</v>
      </c>
      <c r="Y91" s="4">
        <f t="shared" si="14"/>
        <v>50.29</v>
      </c>
      <c r="Z91" s="4">
        <f t="shared" si="14"/>
        <v>51.59</v>
      </c>
      <c r="AA91" s="4">
        <f t="shared" si="14"/>
        <v>52.7</v>
      </c>
      <c r="AB91" s="4">
        <f t="shared" si="14"/>
        <v>54.3</v>
      </c>
      <c r="AC91" s="4">
        <f t="shared" si="14"/>
        <v>55.54</v>
      </c>
      <c r="AD91" s="4">
        <f t="shared" si="14"/>
        <v>57.08</v>
      </c>
      <c r="AE91" s="4">
        <f t="shared" si="14"/>
        <v>58.32</v>
      </c>
      <c r="AF91" s="4">
        <f t="shared" si="14"/>
        <v>59.4</v>
      </c>
      <c r="AG91" s="4">
        <f t="shared" si="14"/>
        <v>60.17</v>
      </c>
      <c r="AH91" s="4">
        <f t="shared" si="14"/>
        <v>60.94</v>
      </c>
      <c r="AI91" s="4">
        <f t="shared" si="13"/>
        <v>61.71</v>
      </c>
      <c r="AJ91" s="23">
        <f t="shared" si="13"/>
        <v>61.71</v>
      </c>
    </row>
    <row r="92" spans="2:36" x14ac:dyDescent="0.25">
      <c r="B92" s="15" t="s">
        <v>86</v>
      </c>
      <c r="C92" s="22">
        <v>46.27</v>
      </c>
      <c r="D92" s="4">
        <f t="shared" si="15"/>
        <v>8.7899999999999991</v>
      </c>
      <c r="E92" s="4">
        <f t="shared" si="15"/>
        <v>11.1</v>
      </c>
      <c r="F92" s="4">
        <f t="shared" si="15"/>
        <v>13.19</v>
      </c>
      <c r="G92" s="4">
        <f t="shared" si="15"/>
        <v>14.92</v>
      </c>
      <c r="H92" s="4">
        <f t="shared" si="15"/>
        <v>17.28</v>
      </c>
      <c r="I92" s="4">
        <f t="shared" si="15"/>
        <v>18.579999999999998</v>
      </c>
      <c r="J92" s="4">
        <f t="shared" si="15"/>
        <v>19.829999999999998</v>
      </c>
      <c r="K92" s="4">
        <f t="shared" si="15"/>
        <v>21.08</v>
      </c>
      <c r="L92" s="4">
        <f t="shared" si="15"/>
        <v>22.14</v>
      </c>
      <c r="M92" s="4">
        <f t="shared" si="15"/>
        <v>23.32</v>
      </c>
      <c r="N92" s="4">
        <f t="shared" si="15"/>
        <v>24.75</v>
      </c>
      <c r="O92" s="4">
        <f t="shared" si="15"/>
        <v>26.03</v>
      </c>
      <c r="P92" s="4">
        <f t="shared" si="15"/>
        <v>27.35</v>
      </c>
      <c r="Q92" s="4">
        <f t="shared" si="15"/>
        <v>28.57</v>
      </c>
      <c r="R92" s="4">
        <f t="shared" si="15"/>
        <v>29.57</v>
      </c>
      <c r="S92" s="4">
        <f t="shared" si="15"/>
        <v>31</v>
      </c>
      <c r="T92" s="4">
        <f t="shared" si="14"/>
        <v>32.32</v>
      </c>
      <c r="U92" s="4">
        <f t="shared" si="14"/>
        <v>33.659999999999997</v>
      </c>
      <c r="V92" s="4">
        <f t="shared" si="14"/>
        <v>34.82</v>
      </c>
      <c r="W92" s="4">
        <f t="shared" si="14"/>
        <v>35.51</v>
      </c>
      <c r="X92" s="4">
        <f t="shared" si="14"/>
        <v>36.9</v>
      </c>
      <c r="Y92" s="4">
        <f t="shared" si="14"/>
        <v>37.71</v>
      </c>
      <c r="Z92" s="4">
        <f t="shared" si="14"/>
        <v>38.68</v>
      </c>
      <c r="AA92" s="4">
        <f t="shared" si="14"/>
        <v>39.51</v>
      </c>
      <c r="AB92" s="4">
        <f t="shared" si="14"/>
        <v>40.72</v>
      </c>
      <c r="AC92" s="4">
        <f t="shared" si="14"/>
        <v>41.64</v>
      </c>
      <c r="AD92" s="4">
        <f t="shared" si="14"/>
        <v>42.8</v>
      </c>
      <c r="AE92" s="4">
        <f t="shared" si="14"/>
        <v>43.73</v>
      </c>
      <c r="AF92" s="4">
        <f t="shared" si="14"/>
        <v>44.53</v>
      </c>
      <c r="AG92" s="4">
        <f t="shared" si="14"/>
        <v>45.11</v>
      </c>
      <c r="AH92" s="4">
        <f t="shared" si="14"/>
        <v>45.69</v>
      </c>
      <c r="AI92" s="4">
        <f t="shared" si="13"/>
        <v>46.27</v>
      </c>
      <c r="AJ92" s="23">
        <f t="shared" si="13"/>
        <v>46.27</v>
      </c>
    </row>
    <row r="93" spans="2:36" x14ac:dyDescent="0.25">
      <c r="B93" s="15" t="s">
        <v>87</v>
      </c>
      <c r="C93" s="22">
        <v>21.64</v>
      </c>
      <c r="D93" s="4">
        <f t="shared" si="15"/>
        <v>4.1100000000000003</v>
      </c>
      <c r="E93" s="4">
        <f t="shared" si="15"/>
        <v>5.19</v>
      </c>
      <c r="F93" s="4">
        <f t="shared" si="15"/>
        <v>6.17</v>
      </c>
      <c r="G93" s="4">
        <f t="shared" si="15"/>
        <v>6.98</v>
      </c>
      <c r="H93" s="4">
        <f t="shared" si="15"/>
        <v>8.08</v>
      </c>
      <c r="I93" s="4">
        <f t="shared" si="15"/>
        <v>8.69</v>
      </c>
      <c r="J93" s="4">
        <f t="shared" si="15"/>
        <v>9.27</v>
      </c>
      <c r="K93" s="4">
        <f t="shared" si="15"/>
        <v>9.86</v>
      </c>
      <c r="L93" s="4">
        <f t="shared" si="15"/>
        <v>10.35</v>
      </c>
      <c r="M93" s="4">
        <f t="shared" si="15"/>
        <v>10.91</v>
      </c>
      <c r="N93" s="4">
        <f t="shared" si="15"/>
        <v>11.58</v>
      </c>
      <c r="O93" s="4">
        <f t="shared" si="15"/>
        <v>12.17</v>
      </c>
      <c r="P93" s="4">
        <f t="shared" si="15"/>
        <v>12.79</v>
      </c>
      <c r="Q93" s="4">
        <f t="shared" si="15"/>
        <v>13.36</v>
      </c>
      <c r="R93" s="4">
        <f t="shared" si="15"/>
        <v>13.83</v>
      </c>
      <c r="S93" s="4">
        <f t="shared" si="15"/>
        <v>14.5</v>
      </c>
      <c r="T93" s="4">
        <f t="shared" si="14"/>
        <v>15.12</v>
      </c>
      <c r="U93" s="4">
        <f t="shared" si="14"/>
        <v>15.74</v>
      </c>
      <c r="V93" s="4">
        <f t="shared" si="14"/>
        <v>16.28</v>
      </c>
      <c r="W93" s="4">
        <f t="shared" si="14"/>
        <v>16.61</v>
      </c>
      <c r="X93" s="4">
        <f t="shared" si="14"/>
        <v>17.260000000000002</v>
      </c>
      <c r="Y93" s="4">
        <f t="shared" si="14"/>
        <v>17.64</v>
      </c>
      <c r="Z93" s="4">
        <f t="shared" si="14"/>
        <v>18.09</v>
      </c>
      <c r="AA93" s="4">
        <f t="shared" si="14"/>
        <v>18.48</v>
      </c>
      <c r="AB93" s="4">
        <f t="shared" si="14"/>
        <v>19.04</v>
      </c>
      <c r="AC93" s="4">
        <f t="shared" si="14"/>
        <v>19.48</v>
      </c>
      <c r="AD93" s="4">
        <f t="shared" si="14"/>
        <v>20.02</v>
      </c>
      <c r="AE93" s="4">
        <f t="shared" si="14"/>
        <v>20.45</v>
      </c>
      <c r="AF93" s="4">
        <f t="shared" si="14"/>
        <v>20.83</v>
      </c>
      <c r="AG93" s="4">
        <f t="shared" si="14"/>
        <v>21.1</v>
      </c>
      <c r="AH93" s="4">
        <f t="shared" si="14"/>
        <v>21.37</v>
      </c>
      <c r="AI93" s="4">
        <f t="shared" si="13"/>
        <v>21.64</v>
      </c>
      <c r="AJ93" s="23">
        <f t="shared" si="13"/>
        <v>21.64</v>
      </c>
    </row>
    <row r="94" spans="2:36" x14ac:dyDescent="0.25">
      <c r="B94" s="15" t="s">
        <v>88</v>
      </c>
      <c r="C94" s="22">
        <v>23.8</v>
      </c>
      <c r="D94" s="4">
        <f t="shared" si="15"/>
        <v>4.5199999999999996</v>
      </c>
      <c r="E94" s="4">
        <f t="shared" si="15"/>
        <v>5.71</v>
      </c>
      <c r="F94" s="4">
        <f t="shared" si="15"/>
        <v>6.78</v>
      </c>
      <c r="G94" s="4">
        <f t="shared" si="15"/>
        <v>7.68</v>
      </c>
      <c r="H94" s="4">
        <f t="shared" si="15"/>
        <v>8.89</v>
      </c>
      <c r="I94" s="4">
        <f t="shared" si="15"/>
        <v>9.56</v>
      </c>
      <c r="J94" s="4">
        <f t="shared" si="15"/>
        <v>10.199999999999999</v>
      </c>
      <c r="K94" s="4">
        <f t="shared" si="15"/>
        <v>10.84</v>
      </c>
      <c r="L94" s="4">
        <f t="shared" si="15"/>
        <v>11.39</v>
      </c>
      <c r="M94" s="4">
        <f t="shared" si="15"/>
        <v>12</v>
      </c>
      <c r="N94" s="4">
        <f t="shared" si="15"/>
        <v>12.73</v>
      </c>
      <c r="O94" s="4">
        <f t="shared" si="15"/>
        <v>13.39</v>
      </c>
      <c r="P94" s="4">
        <f t="shared" si="15"/>
        <v>14.07</v>
      </c>
      <c r="Q94" s="4">
        <f t="shared" si="15"/>
        <v>14.7</v>
      </c>
      <c r="R94" s="4">
        <f t="shared" si="15"/>
        <v>15.21</v>
      </c>
      <c r="S94" s="4">
        <f t="shared" si="15"/>
        <v>15.95</v>
      </c>
      <c r="T94" s="4">
        <f t="shared" si="14"/>
        <v>16.62</v>
      </c>
      <c r="U94" s="4">
        <f t="shared" si="14"/>
        <v>17.309999999999999</v>
      </c>
      <c r="V94" s="4">
        <f t="shared" si="14"/>
        <v>17.91</v>
      </c>
      <c r="W94" s="4">
        <f t="shared" si="14"/>
        <v>18.27</v>
      </c>
      <c r="X94" s="4">
        <f t="shared" si="14"/>
        <v>18.98</v>
      </c>
      <c r="Y94" s="4">
        <f t="shared" si="14"/>
        <v>19.399999999999999</v>
      </c>
      <c r="Z94" s="4">
        <f t="shared" si="14"/>
        <v>19.899999999999999</v>
      </c>
      <c r="AA94" s="4">
        <f t="shared" si="14"/>
        <v>20.329999999999998</v>
      </c>
      <c r="AB94" s="4">
        <f t="shared" si="14"/>
        <v>20.94</v>
      </c>
      <c r="AC94" s="4">
        <f t="shared" si="14"/>
        <v>21.42</v>
      </c>
      <c r="AD94" s="4">
        <f t="shared" si="14"/>
        <v>22.02</v>
      </c>
      <c r="AE94" s="4">
        <f t="shared" si="14"/>
        <v>22.49</v>
      </c>
      <c r="AF94" s="4">
        <f t="shared" si="14"/>
        <v>22.91</v>
      </c>
      <c r="AG94" s="4">
        <f t="shared" si="14"/>
        <v>23.21</v>
      </c>
      <c r="AH94" s="4">
        <f t="shared" si="14"/>
        <v>23.5</v>
      </c>
      <c r="AI94" s="4">
        <f t="shared" si="13"/>
        <v>23.8</v>
      </c>
      <c r="AJ94" s="23">
        <f t="shared" si="13"/>
        <v>23.8</v>
      </c>
    </row>
    <row r="95" spans="2:36" x14ac:dyDescent="0.25">
      <c r="B95" s="15" t="s">
        <v>89</v>
      </c>
      <c r="C95" s="22">
        <v>6.75</v>
      </c>
      <c r="D95" s="4">
        <f t="shared" si="15"/>
        <v>1.28</v>
      </c>
      <c r="E95" s="4">
        <f t="shared" si="15"/>
        <v>1.62</v>
      </c>
      <c r="F95" s="4">
        <f t="shared" si="15"/>
        <v>1.92</v>
      </c>
      <c r="G95" s="4">
        <f t="shared" si="15"/>
        <v>2.1800000000000002</v>
      </c>
      <c r="H95" s="4">
        <f t="shared" si="15"/>
        <v>2.52</v>
      </c>
      <c r="I95" s="4">
        <f t="shared" si="15"/>
        <v>2.71</v>
      </c>
      <c r="J95" s="4">
        <f t="shared" si="15"/>
        <v>2.89</v>
      </c>
      <c r="K95" s="4">
        <f t="shared" si="15"/>
        <v>3.07</v>
      </c>
      <c r="L95" s="4">
        <f t="shared" si="15"/>
        <v>3.23</v>
      </c>
      <c r="M95" s="4">
        <f t="shared" si="15"/>
        <v>3.4</v>
      </c>
      <c r="N95" s="4">
        <f t="shared" si="15"/>
        <v>3.61</v>
      </c>
      <c r="O95" s="4">
        <f t="shared" si="15"/>
        <v>3.8</v>
      </c>
      <c r="P95" s="4">
        <f t="shared" si="15"/>
        <v>3.99</v>
      </c>
      <c r="Q95" s="4">
        <f t="shared" si="15"/>
        <v>4.17</v>
      </c>
      <c r="R95" s="4">
        <f t="shared" si="15"/>
        <v>4.3099999999999996</v>
      </c>
      <c r="S95" s="4">
        <f t="shared" si="15"/>
        <v>4.5199999999999996</v>
      </c>
      <c r="T95" s="4">
        <f t="shared" si="14"/>
        <v>4.71</v>
      </c>
      <c r="U95" s="4">
        <f t="shared" si="14"/>
        <v>4.91</v>
      </c>
      <c r="V95" s="4">
        <f t="shared" si="14"/>
        <v>5.08</v>
      </c>
      <c r="W95" s="4">
        <f t="shared" si="14"/>
        <v>5.18</v>
      </c>
      <c r="X95" s="4">
        <f t="shared" si="14"/>
        <v>5.38</v>
      </c>
      <c r="Y95" s="4">
        <f t="shared" si="14"/>
        <v>5.5</v>
      </c>
      <c r="Z95" s="4">
        <f t="shared" si="14"/>
        <v>5.64</v>
      </c>
      <c r="AA95" s="4">
        <f t="shared" si="14"/>
        <v>5.76</v>
      </c>
      <c r="AB95" s="4">
        <f t="shared" si="14"/>
        <v>5.94</v>
      </c>
      <c r="AC95" s="4">
        <f t="shared" si="14"/>
        <v>6.08</v>
      </c>
      <c r="AD95" s="4">
        <f t="shared" si="14"/>
        <v>6.24</v>
      </c>
      <c r="AE95" s="4">
        <f t="shared" si="14"/>
        <v>6.38</v>
      </c>
      <c r="AF95" s="4">
        <f t="shared" si="14"/>
        <v>6.5</v>
      </c>
      <c r="AG95" s="4">
        <f t="shared" si="14"/>
        <v>6.58</v>
      </c>
      <c r="AH95" s="4">
        <f t="shared" si="14"/>
        <v>6.67</v>
      </c>
      <c r="AI95" s="4">
        <f t="shared" si="13"/>
        <v>6.75</v>
      </c>
      <c r="AJ95" s="23">
        <f t="shared" si="13"/>
        <v>6.75</v>
      </c>
    </row>
    <row r="96" spans="2:36" x14ac:dyDescent="0.25">
      <c r="B96" s="15" t="s">
        <v>90</v>
      </c>
      <c r="C96" s="22">
        <v>13.09</v>
      </c>
      <c r="D96" s="4">
        <f t="shared" si="15"/>
        <v>2.4900000000000002</v>
      </c>
      <c r="E96" s="4">
        <f t="shared" si="15"/>
        <v>3.14</v>
      </c>
      <c r="F96" s="4">
        <f t="shared" si="15"/>
        <v>3.73</v>
      </c>
      <c r="G96" s="4">
        <f t="shared" si="15"/>
        <v>4.22</v>
      </c>
      <c r="H96" s="4">
        <f t="shared" si="15"/>
        <v>4.8899999999999997</v>
      </c>
      <c r="I96" s="4">
        <f t="shared" si="15"/>
        <v>5.26</v>
      </c>
      <c r="J96" s="4">
        <f t="shared" si="15"/>
        <v>5.61</v>
      </c>
      <c r="K96" s="4">
        <f t="shared" si="15"/>
        <v>5.96</v>
      </c>
      <c r="L96" s="4">
        <f t="shared" si="15"/>
        <v>6.26</v>
      </c>
      <c r="M96" s="4">
        <f t="shared" si="15"/>
        <v>6.6</v>
      </c>
      <c r="N96" s="4">
        <f t="shared" si="15"/>
        <v>7</v>
      </c>
      <c r="O96" s="4">
        <f t="shared" si="15"/>
        <v>7.36</v>
      </c>
      <c r="P96" s="4">
        <f t="shared" si="15"/>
        <v>7.74</v>
      </c>
      <c r="Q96" s="4">
        <f t="shared" si="15"/>
        <v>8.08</v>
      </c>
      <c r="R96" s="4">
        <f t="shared" si="15"/>
        <v>8.36</v>
      </c>
      <c r="S96" s="4">
        <f t="shared" si="15"/>
        <v>8.77</v>
      </c>
      <c r="T96" s="4">
        <f t="shared" si="14"/>
        <v>9.14</v>
      </c>
      <c r="U96" s="4">
        <f t="shared" si="14"/>
        <v>9.52</v>
      </c>
      <c r="V96" s="4">
        <f t="shared" si="14"/>
        <v>9.85</v>
      </c>
      <c r="W96" s="4">
        <f t="shared" si="14"/>
        <v>10.050000000000001</v>
      </c>
      <c r="X96" s="4">
        <f t="shared" si="14"/>
        <v>10.44</v>
      </c>
      <c r="Y96" s="4">
        <f t="shared" si="14"/>
        <v>10.67</v>
      </c>
      <c r="Z96" s="4">
        <f t="shared" si="14"/>
        <v>10.94</v>
      </c>
      <c r="AA96" s="4">
        <f t="shared" si="14"/>
        <v>11.18</v>
      </c>
      <c r="AB96" s="4">
        <f t="shared" si="14"/>
        <v>11.52</v>
      </c>
      <c r="AC96" s="4">
        <f t="shared" si="14"/>
        <v>11.78</v>
      </c>
      <c r="AD96" s="4">
        <f t="shared" si="14"/>
        <v>12.11</v>
      </c>
      <c r="AE96" s="4">
        <f t="shared" si="14"/>
        <v>12.37</v>
      </c>
      <c r="AF96" s="4">
        <f t="shared" si="14"/>
        <v>12.6</v>
      </c>
      <c r="AG96" s="4">
        <f t="shared" si="14"/>
        <v>12.76</v>
      </c>
      <c r="AH96" s="4">
        <f t="shared" si="14"/>
        <v>12.93</v>
      </c>
      <c r="AI96" s="4">
        <f t="shared" si="13"/>
        <v>13.09</v>
      </c>
      <c r="AJ96" s="23">
        <f t="shared" si="13"/>
        <v>13.09</v>
      </c>
    </row>
    <row r="97" spans="1:36" x14ac:dyDescent="0.25">
      <c r="B97" s="15" t="s">
        <v>91</v>
      </c>
      <c r="C97" s="22">
        <v>9.3042999999999996</v>
      </c>
      <c r="D97" s="4">
        <f t="shared" si="15"/>
        <v>1.77</v>
      </c>
      <c r="E97" s="4">
        <f t="shared" si="15"/>
        <v>2.23</v>
      </c>
      <c r="F97" s="4">
        <f t="shared" si="15"/>
        <v>2.65</v>
      </c>
      <c r="G97" s="4">
        <f t="shared" si="15"/>
        <v>3</v>
      </c>
      <c r="H97" s="4">
        <f t="shared" si="15"/>
        <v>3.48</v>
      </c>
      <c r="I97" s="4">
        <f t="shared" si="15"/>
        <v>3.74</v>
      </c>
      <c r="J97" s="4">
        <f t="shared" si="15"/>
        <v>3.99</v>
      </c>
      <c r="K97" s="4">
        <f t="shared" si="15"/>
        <v>4.24</v>
      </c>
      <c r="L97" s="4">
        <f t="shared" si="15"/>
        <v>4.45</v>
      </c>
      <c r="M97" s="4">
        <f t="shared" si="15"/>
        <v>4.6900000000000004</v>
      </c>
      <c r="N97" s="4">
        <f t="shared" si="15"/>
        <v>4.9800000000000004</v>
      </c>
      <c r="O97" s="4">
        <f t="shared" si="15"/>
        <v>5.23</v>
      </c>
      <c r="P97" s="4">
        <f t="shared" si="15"/>
        <v>5.5</v>
      </c>
      <c r="Q97" s="4">
        <f t="shared" si="15"/>
        <v>5.75</v>
      </c>
      <c r="R97" s="4">
        <f t="shared" si="15"/>
        <v>5.95</v>
      </c>
      <c r="S97" s="4">
        <f t="shared" si="15"/>
        <v>6.23</v>
      </c>
      <c r="T97" s="4">
        <f t="shared" si="14"/>
        <v>6.5</v>
      </c>
      <c r="U97" s="4">
        <f t="shared" si="14"/>
        <v>6.77</v>
      </c>
      <c r="V97" s="4">
        <f t="shared" si="14"/>
        <v>7</v>
      </c>
      <c r="W97" s="4">
        <f t="shared" si="14"/>
        <v>7.14</v>
      </c>
      <c r="X97" s="4">
        <f t="shared" si="14"/>
        <v>7.42</v>
      </c>
      <c r="Y97" s="4">
        <f t="shared" si="14"/>
        <v>7.58</v>
      </c>
      <c r="Z97" s="4">
        <f t="shared" si="14"/>
        <v>7.78</v>
      </c>
      <c r="AA97" s="4">
        <f t="shared" si="14"/>
        <v>7.95</v>
      </c>
      <c r="AB97" s="4">
        <f t="shared" si="14"/>
        <v>8.19</v>
      </c>
      <c r="AC97" s="4">
        <f t="shared" si="14"/>
        <v>8.3699999999999992</v>
      </c>
      <c r="AD97" s="4">
        <f t="shared" si="14"/>
        <v>8.61</v>
      </c>
      <c r="AE97" s="4">
        <f t="shared" si="14"/>
        <v>8.7899999999999991</v>
      </c>
      <c r="AF97" s="4">
        <f t="shared" si="14"/>
        <v>8.9600000000000009</v>
      </c>
      <c r="AG97" s="4">
        <f t="shared" si="14"/>
        <v>9.07</v>
      </c>
      <c r="AH97" s="4">
        <f t="shared" si="14"/>
        <v>9.19</v>
      </c>
      <c r="AI97" s="4">
        <f t="shared" si="13"/>
        <v>9.3000000000000007</v>
      </c>
      <c r="AJ97" s="23">
        <f t="shared" si="13"/>
        <v>9.3000000000000007</v>
      </c>
    </row>
    <row r="98" spans="1:36" x14ac:dyDescent="0.25">
      <c r="B98" s="15" t="s">
        <v>92</v>
      </c>
      <c r="C98" s="22">
        <v>2.76</v>
      </c>
      <c r="D98" s="4">
        <f t="shared" si="15"/>
        <v>0.52</v>
      </c>
      <c r="E98" s="4">
        <f t="shared" si="15"/>
        <v>0.66</v>
      </c>
      <c r="F98" s="4">
        <f t="shared" si="15"/>
        <v>0.79</v>
      </c>
      <c r="G98" s="4">
        <f t="shared" si="15"/>
        <v>0.89</v>
      </c>
      <c r="H98" s="4">
        <f t="shared" si="15"/>
        <v>1.03</v>
      </c>
      <c r="I98" s="4">
        <f t="shared" si="15"/>
        <v>1.1100000000000001</v>
      </c>
      <c r="J98" s="4">
        <f t="shared" si="15"/>
        <v>1.18</v>
      </c>
      <c r="K98" s="4">
        <f t="shared" si="15"/>
        <v>1.26</v>
      </c>
      <c r="L98" s="4">
        <f t="shared" si="15"/>
        <v>1.32</v>
      </c>
      <c r="M98" s="4">
        <f t="shared" si="15"/>
        <v>1.39</v>
      </c>
      <c r="N98" s="4">
        <f t="shared" si="15"/>
        <v>1.48</v>
      </c>
      <c r="O98" s="4">
        <f t="shared" si="15"/>
        <v>1.55</v>
      </c>
      <c r="P98" s="4">
        <f t="shared" si="15"/>
        <v>1.63</v>
      </c>
      <c r="Q98" s="4">
        <f t="shared" si="15"/>
        <v>1.7</v>
      </c>
      <c r="R98" s="4">
        <f t="shared" si="15"/>
        <v>1.76</v>
      </c>
      <c r="S98" s="4">
        <f t="shared" si="15"/>
        <v>1.85</v>
      </c>
      <c r="T98" s="4">
        <f t="shared" si="14"/>
        <v>1.93</v>
      </c>
      <c r="U98" s="4">
        <f t="shared" si="14"/>
        <v>2.0099999999999998</v>
      </c>
      <c r="V98" s="4">
        <f t="shared" si="14"/>
        <v>2.08</v>
      </c>
      <c r="W98" s="4">
        <f t="shared" si="14"/>
        <v>2.12</v>
      </c>
      <c r="X98" s="4">
        <f t="shared" si="14"/>
        <v>2.2000000000000002</v>
      </c>
      <c r="Y98" s="4">
        <f t="shared" si="14"/>
        <v>2.25</v>
      </c>
      <c r="Z98" s="4">
        <f t="shared" si="14"/>
        <v>2.31</v>
      </c>
      <c r="AA98" s="4">
        <f t="shared" si="14"/>
        <v>2.36</v>
      </c>
      <c r="AB98" s="4">
        <f t="shared" si="14"/>
        <v>2.4300000000000002</v>
      </c>
      <c r="AC98" s="4">
        <f t="shared" si="14"/>
        <v>2.48</v>
      </c>
      <c r="AD98" s="4">
        <f t="shared" si="14"/>
        <v>2.5499999999999998</v>
      </c>
      <c r="AE98" s="4">
        <f t="shared" si="14"/>
        <v>2.61</v>
      </c>
      <c r="AF98" s="4">
        <f t="shared" si="14"/>
        <v>2.66</v>
      </c>
      <c r="AG98" s="4">
        <f t="shared" si="14"/>
        <v>2.69</v>
      </c>
      <c r="AH98" s="4">
        <f t="shared" si="14"/>
        <v>2.73</v>
      </c>
      <c r="AI98" s="4">
        <f t="shared" si="13"/>
        <v>2.76</v>
      </c>
      <c r="AJ98" s="23">
        <f t="shared" si="13"/>
        <v>2.76</v>
      </c>
    </row>
    <row r="99" spans="1:36" x14ac:dyDescent="0.25">
      <c r="B99" s="15" t="s">
        <v>93</v>
      </c>
      <c r="C99" s="22">
        <v>30.44</v>
      </c>
      <c r="D99" s="4">
        <f t="shared" si="15"/>
        <v>5.78</v>
      </c>
      <c r="E99" s="4">
        <f t="shared" si="15"/>
        <v>7.31</v>
      </c>
      <c r="F99" s="4">
        <f t="shared" si="15"/>
        <v>8.68</v>
      </c>
      <c r="G99" s="4">
        <f t="shared" si="15"/>
        <v>9.82</v>
      </c>
      <c r="H99" s="4">
        <f t="shared" si="15"/>
        <v>11.37</v>
      </c>
      <c r="I99" s="4">
        <f t="shared" si="15"/>
        <v>12.22</v>
      </c>
      <c r="J99" s="4">
        <f t="shared" si="15"/>
        <v>13.04</v>
      </c>
      <c r="K99" s="4">
        <f t="shared" si="15"/>
        <v>13.87</v>
      </c>
      <c r="L99" s="4">
        <f t="shared" si="15"/>
        <v>14.57</v>
      </c>
      <c r="M99" s="4">
        <f t="shared" si="15"/>
        <v>15.34</v>
      </c>
      <c r="N99" s="4">
        <f t="shared" si="15"/>
        <v>16.29</v>
      </c>
      <c r="O99" s="4">
        <f t="shared" si="15"/>
        <v>17.12</v>
      </c>
      <c r="P99" s="4">
        <f t="shared" si="15"/>
        <v>17.989999999999998</v>
      </c>
      <c r="Q99" s="4">
        <f t="shared" si="15"/>
        <v>18.8</v>
      </c>
      <c r="R99" s="4">
        <f t="shared" si="15"/>
        <v>19.45</v>
      </c>
      <c r="S99" s="4">
        <f t="shared" si="15"/>
        <v>20.39</v>
      </c>
      <c r="T99" s="4">
        <f t="shared" si="14"/>
        <v>21.26</v>
      </c>
      <c r="U99" s="4">
        <f t="shared" si="14"/>
        <v>22.15</v>
      </c>
      <c r="V99" s="4">
        <f t="shared" si="14"/>
        <v>22.91</v>
      </c>
      <c r="W99" s="4">
        <f t="shared" si="14"/>
        <v>23.36</v>
      </c>
      <c r="X99" s="4">
        <f t="shared" si="14"/>
        <v>24.28</v>
      </c>
      <c r="Y99" s="4">
        <f t="shared" si="14"/>
        <v>24.81</v>
      </c>
      <c r="Z99" s="4">
        <f t="shared" si="14"/>
        <v>25.45</v>
      </c>
      <c r="AA99" s="4">
        <f t="shared" si="14"/>
        <v>26</v>
      </c>
      <c r="AB99" s="4">
        <f t="shared" si="14"/>
        <v>26.79</v>
      </c>
      <c r="AC99" s="4">
        <f t="shared" si="14"/>
        <v>27.4</v>
      </c>
      <c r="AD99" s="4">
        <f t="shared" si="14"/>
        <v>28.16</v>
      </c>
      <c r="AE99" s="4">
        <f t="shared" si="14"/>
        <v>28.77</v>
      </c>
      <c r="AF99" s="4">
        <f t="shared" si="14"/>
        <v>29.3</v>
      </c>
      <c r="AG99" s="4">
        <f t="shared" si="14"/>
        <v>29.68</v>
      </c>
      <c r="AH99" s="4">
        <f t="shared" si="14"/>
        <v>30.06</v>
      </c>
      <c r="AI99" s="4">
        <f t="shared" si="13"/>
        <v>30.44</v>
      </c>
      <c r="AJ99" s="23">
        <f t="shared" si="13"/>
        <v>30.44</v>
      </c>
    </row>
    <row r="100" spans="1:36" x14ac:dyDescent="0.25">
      <c r="B100" s="15" t="s">
        <v>94</v>
      </c>
      <c r="C100" s="22">
        <v>38.090000000000003</v>
      </c>
      <c r="D100" s="4">
        <f t="shared" si="15"/>
        <v>7.24</v>
      </c>
      <c r="E100" s="4">
        <f t="shared" si="15"/>
        <v>9.14</v>
      </c>
      <c r="F100" s="4">
        <f t="shared" si="15"/>
        <v>10.86</v>
      </c>
      <c r="G100" s="4">
        <f t="shared" si="15"/>
        <v>12.28</v>
      </c>
      <c r="H100" s="4">
        <f t="shared" si="15"/>
        <v>14.23</v>
      </c>
      <c r="I100" s="4">
        <f t="shared" si="15"/>
        <v>15.29</v>
      </c>
      <c r="J100" s="4">
        <f t="shared" si="15"/>
        <v>16.32</v>
      </c>
      <c r="K100" s="4">
        <f t="shared" si="15"/>
        <v>17.350000000000001</v>
      </c>
      <c r="L100" s="4">
        <f t="shared" si="15"/>
        <v>18.23</v>
      </c>
      <c r="M100" s="4">
        <f t="shared" si="15"/>
        <v>19.2</v>
      </c>
      <c r="N100" s="4">
        <f t="shared" si="15"/>
        <v>20.38</v>
      </c>
      <c r="O100" s="4">
        <f t="shared" si="15"/>
        <v>21.43</v>
      </c>
      <c r="P100" s="4">
        <f t="shared" si="15"/>
        <v>22.51</v>
      </c>
      <c r="Q100" s="4">
        <f t="shared" si="15"/>
        <v>23.52</v>
      </c>
      <c r="R100" s="4">
        <f t="shared" si="15"/>
        <v>24.34</v>
      </c>
      <c r="S100" s="4">
        <f t="shared" si="15"/>
        <v>25.52</v>
      </c>
      <c r="T100" s="4">
        <f t="shared" si="14"/>
        <v>26.61</v>
      </c>
      <c r="U100" s="4">
        <f t="shared" si="14"/>
        <v>27.71</v>
      </c>
      <c r="V100" s="4">
        <f t="shared" si="14"/>
        <v>28.66</v>
      </c>
      <c r="W100" s="4">
        <f t="shared" si="14"/>
        <v>29.23</v>
      </c>
      <c r="X100" s="4">
        <f t="shared" si="14"/>
        <v>30.38</v>
      </c>
      <c r="Y100" s="4">
        <f t="shared" si="14"/>
        <v>31.04</v>
      </c>
      <c r="Z100" s="4">
        <f t="shared" si="14"/>
        <v>31.84</v>
      </c>
      <c r="AA100" s="4">
        <f t="shared" si="14"/>
        <v>32.53</v>
      </c>
      <c r="AB100" s="4">
        <f t="shared" si="14"/>
        <v>33.520000000000003</v>
      </c>
      <c r="AC100" s="4">
        <f t="shared" si="14"/>
        <v>34.28</v>
      </c>
      <c r="AD100" s="4">
        <f t="shared" si="14"/>
        <v>35.229999999999997</v>
      </c>
      <c r="AE100" s="4">
        <f t="shared" si="14"/>
        <v>36</v>
      </c>
      <c r="AF100" s="4">
        <f t="shared" si="14"/>
        <v>36.659999999999997</v>
      </c>
      <c r="AG100" s="4">
        <f t="shared" si="14"/>
        <v>37.14</v>
      </c>
      <c r="AH100" s="4">
        <f t="shared" si="14"/>
        <v>37.61</v>
      </c>
      <c r="AI100" s="4">
        <f t="shared" si="13"/>
        <v>38.090000000000003</v>
      </c>
      <c r="AJ100" s="23">
        <f t="shared" si="13"/>
        <v>38.090000000000003</v>
      </c>
    </row>
    <row r="101" spans="1:36" x14ac:dyDescent="0.25">
      <c r="B101" s="15" t="s">
        <v>95</v>
      </c>
      <c r="C101" s="22">
        <v>58.05</v>
      </c>
      <c r="D101" s="4">
        <f t="shared" si="15"/>
        <v>11.03</v>
      </c>
      <c r="E101" s="4">
        <f t="shared" si="15"/>
        <v>13.93</v>
      </c>
      <c r="F101" s="4">
        <f t="shared" si="15"/>
        <v>16.54</v>
      </c>
      <c r="G101" s="4">
        <f t="shared" si="15"/>
        <v>18.72</v>
      </c>
      <c r="H101" s="4">
        <f t="shared" si="15"/>
        <v>21.68</v>
      </c>
      <c r="I101" s="4">
        <f t="shared" si="15"/>
        <v>23.31</v>
      </c>
      <c r="J101" s="4">
        <f t="shared" si="15"/>
        <v>24.87</v>
      </c>
      <c r="K101" s="4">
        <f t="shared" si="15"/>
        <v>26.44</v>
      </c>
      <c r="L101" s="4">
        <f t="shared" si="15"/>
        <v>27.78</v>
      </c>
      <c r="M101" s="4">
        <f t="shared" si="15"/>
        <v>29.26</v>
      </c>
      <c r="N101" s="4">
        <f t="shared" si="15"/>
        <v>31.06</v>
      </c>
      <c r="O101" s="4">
        <f t="shared" si="15"/>
        <v>32.65</v>
      </c>
      <c r="P101" s="4">
        <f t="shared" si="15"/>
        <v>34.31</v>
      </c>
      <c r="Q101" s="4">
        <f t="shared" si="15"/>
        <v>35.85</v>
      </c>
      <c r="R101" s="4">
        <f t="shared" si="15"/>
        <v>37.090000000000003</v>
      </c>
      <c r="S101" s="4">
        <f t="shared" si="15"/>
        <v>38.89</v>
      </c>
      <c r="T101" s="4">
        <f t="shared" si="14"/>
        <v>40.549999999999997</v>
      </c>
      <c r="U101" s="4">
        <f t="shared" si="14"/>
        <v>42.23</v>
      </c>
      <c r="V101" s="4">
        <f t="shared" si="14"/>
        <v>43.68</v>
      </c>
      <c r="W101" s="4">
        <f t="shared" si="14"/>
        <v>44.55</v>
      </c>
      <c r="X101" s="4">
        <f t="shared" si="14"/>
        <v>46.29</v>
      </c>
      <c r="Y101" s="4">
        <f t="shared" si="14"/>
        <v>47.31</v>
      </c>
      <c r="Z101" s="4">
        <f t="shared" si="14"/>
        <v>48.53</v>
      </c>
      <c r="AA101" s="4">
        <f t="shared" si="14"/>
        <v>49.57</v>
      </c>
      <c r="AB101" s="4">
        <f t="shared" si="14"/>
        <v>51.08</v>
      </c>
      <c r="AC101" s="4">
        <f t="shared" si="14"/>
        <v>52.25</v>
      </c>
      <c r="AD101" s="4">
        <f t="shared" si="14"/>
        <v>53.7</v>
      </c>
      <c r="AE101" s="4">
        <f t="shared" si="14"/>
        <v>54.86</v>
      </c>
      <c r="AF101" s="4">
        <f t="shared" si="14"/>
        <v>55.87</v>
      </c>
      <c r="AG101" s="4">
        <f t="shared" si="14"/>
        <v>56.6</v>
      </c>
      <c r="AH101" s="4">
        <f t="shared" si="14"/>
        <v>57.32</v>
      </c>
      <c r="AI101" s="4">
        <f t="shared" si="13"/>
        <v>58.05</v>
      </c>
      <c r="AJ101" s="23">
        <f t="shared" si="13"/>
        <v>58.05</v>
      </c>
    </row>
    <row r="102" spans="1:36" x14ac:dyDescent="0.25">
      <c r="B102" s="15" t="s">
        <v>96</v>
      </c>
      <c r="C102" s="22">
        <v>49</v>
      </c>
      <c r="D102" s="4">
        <f t="shared" si="15"/>
        <v>9.31</v>
      </c>
      <c r="E102" s="4">
        <f t="shared" si="15"/>
        <v>11.76</v>
      </c>
      <c r="F102" s="4">
        <f t="shared" si="15"/>
        <v>13.97</v>
      </c>
      <c r="G102" s="4">
        <f t="shared" si="15"/>
        <v>15.8</v>
      </c>
      <c r="H102" s="4">
        <f t="shared" si="15"/>
        <v>18.3</v>
      </c>
      <c r="I102" s="4">
        <f t="shared" si="15"/>
        <v>19.670000000000002</v>
      </c>
      <c r="J102" s="4">
        <f t="shared" si="15"/>
        <v>21</v>
      </c>
      <c r="K102" s="4">
        <f t="shared" si="15"/>
        <v>22.32</v>
      </c>
      <c r="L102" s="4">
        <f t="shared" si="15"/>
        <v>23.45</v>
      </c>
      <c r="M102" s="4">
        <f t="shared" si="15"/>
        <v>24.7</v>
      </c>
      <c r="N102" s="4">
        <f t="shared" si="15"/>
        <v>26.22</v>
      </c>
      <c r="O102" s="4">
        <f t="shared" si="15"/>
        <v>27.56</v>
      </c>
      <c r="P102" s="4">
        <f t="shared" si="15"/>
        <v>28.96</v>
      </c>
      <c r="Q102" s="4">
        <f t="shared" si="15"/>
        <v>30.26</v>
      </c>
      <c r="R102" s="4">
        <f t="shared" si="15"/>
        <v>31.31</v>
      </c>
      <c r="S102" s="4">
        <f t="shared" ref="S102:AH102" si="16">ROUND(S$5*$C102,2)</f>
        <v>32.83</v>
      </c>
      <c r="T102" s="4">
        <f t="shared" si="16"/>
        <v>34.229999999999997</v>
      </c>
      <c r="U102" s="4">
        <f t="shared" si="16"/>
        <v>35.65</v>
      </c>
      <c r="V102" s="4">
        <f t="shared" si="16"/>
        <v>36.869999999999997</v>
      </c>
      <c r="W102" s="4">
        <f t="shared" si="16"/>
        <v>37.61</v>
      </c>
      <c r="X102" s="4">
        <f t="shared" si="16"/>
        <v>39.08</v>
      </c>
      <c r="Y102" s="4">
        <f t="shared" si="16"/>
        <v>39.94</v>
      </c>
      <c r="Z102" s="4">
        <f t="shared" si="16"/>
        <v>40.96</v>
      </c>
      <c r="AA102" s="4">
        <f t="shared" si="16"/>
        <v>41.85</v>
      </c>
      <c r="AB102" s="4">
        <f t="shared" si="16"/>
        <v>43.12</v>
      </c>
      <c r="AC102" s="4">
        <f t="shared" si="16"/>
        <v>44.1</v>
      </c>
      <c r="AD102" s="4">
        <f t="shared" si="16"/>
        <v>45.33</v>
      </c>
      <c r="AE102" s="4">
        <f t="shared" si="16"/>
        <v>46.31</v>
      </c>
      <c r="AF102" s="4">
        <f t="shared" si="16"/>
        <v>47.16</v>
      </c>
      <c r="AG102" s="4">
        <f t="shared" si="16"/>
        <v>47.78</v>
      </c>
      <c r="AH102" s="4">
        <f t="shared" si="16"/>
        <v>48.39</v>
      </c>
      <c r="AI102" s="4">
        <f t="shared" si="13"/>
        <v>49</v>
      </c>
      <c r="AJ102" s="23">
        <f t="shared" si="13"/>
        <v>49</v>
      </c>
    </row>
    <row r="103" spans="1:36" x14ac:dyDescent="0.25">
      <c r="B103" s="15" t="s">
        <v>150</v>
      </c>
      <c r="C103" s="24">
        <f>97.33*0.83</f>
        <v>80.783899999999988</v>
      </c>
      <c r="D103" s="4">
        <f>ROUND(D$6*$C103,2)</f>
        <v>16</v>
      </c>
      <c r="E103" s="4">
        <f t="shared" ref="E103:AJ113" si="17">ROUND(E$6*$C103,2)</f>
        <v>21</v>
      </c>
      <c r="F103" s="4">
        <f t="shared" si="17"/>
        <v>24.24</v>
      </c>
      <c r="G103" s="4">
        <f t="shared" si="17"/>
        <v>27.22</v>
      </c>
      <c r="H103" s="4">
        <f t="shared" si="17"/>
        <v>30.29</v>
      </c>
      <c r="I103" s="4">
        <f t="shared" si="17"/>
        <v>32.31</v>
      </c>
      <c r="J103" s="4">
        <f t="shared" si="17"/>
        <v>35.14</v>
      </c>
      <c r="K103" s="4">
        <f t="shared" si="17"/>
        <v>37.159999999999997</v>
      </c>
      <c r="L103" s="4">
        <f t="shared" si="17"/>
        <v>39.18</v>
      </c>
      <c r="M103" s="4">
        <f t="shared" si="17"/>
        <v>42.01</v>
      </c>
      <c r="N103" s="4">
        <f t="shared" si="17"/>
        <v>44.03</v>
      </c>
      <c r="O103" s="4">
        <f t="shared" si="17"/>
        <v>46.45</v>
      </c>
      <c r="P103" s="4">
        <f t="shared" si="17"/>
        <v>48.87</v>
      </c>
      <c r="Q103" s="4">
        <f t="shared" si="17"/>
        <v>51.3</v>
      </c>
      <c r="R103" s="4">
        <f t="shared" si="17"/>
        <v>52.91</v>
      </c>
      <c r="S103" s="4">
        <f t="shared" si="17"/>
        <v>55.34</v>
      </c>
      <c r="T103" s="4">
        <f t="shared" si="17"/>
        <v>57.36</v>
      </c>
      <c r="U103" s="4">
        <f t="shared" si="17"/>
        <v>59.78</v>
      </c>
      <c r="V103" s="4">
        <f t="shared" si="17"/>
        <v>61.23</v>
      </c>
      <c r="W103" s="4">
        <f t="shared" si="17"/>
        <v>61.8</v>
      </c>
      <c r="X103" s="4">
        <f t="shared" si="17"/>
        <v>65.03</v>
      </c>
      <c r="Y103" s="4">
        <f t="shared" si="17"/>
        <v>66.650000000000006</v>
      </c>
      <c r="Z103" s="4">
        <f t="shared" si="17"/>
        <v>68.260000000000005</v>
      </c>
      <c r="AA103" s="4">
        <f t="shared" si="17"/>
        <v>69.72</v>
      </c>
      <c r="AB103" s="4">
        <f t="shared" si="17"/>
        <v>72.3</v>
      </c>
      <c r="AC103" s="4">
        <f t="shared" si="17"/>
        <v>73.92</v>
      </c>
      <c r="AD103" s="4">
        <f t="shared" si="17"/>
        <v>75.53</v>
      </c>
      <c r="AE103" s="4">
        <f t="shared" si="17"/>
        <v>76.739999999999995</v>
      </c>
      <c r="AF103" s="4">
        <f t="shared" si="17"/>
        <v>78.760000000000005</v>
      </c>
      <c r="AG103" s="4">
        <f t="shared" si="17"/>
        <v>80.38</v>
      </c>
      <c r="AH103" s="4">
        <f t="shared" si="17"/>
        <v>80.78</v>
      </c>
      <c r="AI103" s="4">
        <f t="shared" si="17"/>
        <v>80.78</v>
      </c>
      <c r="AJ103" s="23">
        <f t="shared" si="17"/>
        <v>80.78</v>
      </c>
    </row>
    <row r="104" spans="1:36" x14ac:dyDescent="0.25">
      <c r="B104" s="15" t="s">
        <v>141</v>
      </c>
      <c r="C104" s="24">
        <f>97.33*0.83</f>
        <v>80.783899999999988</v>
      </c>
      <c r="D104" s="4">
        <f>ROUND(D$6*$C104,2)</f>
        <v>16</v>
      </c>
      <c r="E104" s="4">
        <f t="shared" ref="E104:AJ104" si="18">ROUND(E$6*$C104,2)</f>
        <v>21</v>
      </c>
      <c r="F104" s="4">
        <f t="shared" si="18"/>
        <v>24.24</v>
      </c>
      <c r="G104" s="4">
        <f t="shared" si="18"/>
        <v>27.22</v>
      </c>
      <c r="H104" s="4">
        <f t="shared" si="18"/>
        <v>30.29</v>
      </c>
      <c r="I104" s="4">
        <f t="shared" si="18"/>
        <v>32.31</v>
      </c>
      <c r="J104" s="4">
        <f t="shared" si="18"/>
        <v>35.14</v>
      </c>
      <c r="K104" s="4">
        <f t="shared" si="18"/>
        <v>37.159999999999997</v>
      </c>
      <c r="L104" s="4">
        <f t="shared" si="18"/>
        <v>39.18</v>
      </c>
      <c r="M104" s="4">
        <f t="shared" si="18"/>
        <v>42.01</v>
      </c>
      <c r="N104" s="4">
        <f t="shared" si="18"/>
        <v>44.03</v>
      </c>
      <c r="O104" s="4">
        <f t="shared" si="18"/>
        <v>46.45</v>
      </c>
      <c r="P104" s="4">
        <f t="shared" si="18"/>
        <v>48.87</v>
      </c>
      <c r="Q104" s="4">
        <f t="shared" si="18"/>
        <v>51.3</v>
      </c>
      <c r="R104" s="4">
        <f t="shared" si="18"/>
        <v>52.91</v>
      </c>
      <c r="S104" s="4">
        <f t="shared" si="18"/>
        <v>55.34</v>
      </c>
      <c r="T104" s="4">
        <f t="shared" si="18"/>
        <v>57.36</v>
      </c>
      <c r="U104" s="4">
        <f t="shared" si="18"/>
        <v>59.78</v>
      </c>
      <c r="V104" s="4">
        <f t="shared" si="18"/>
        <v>61.23</v>
      </c>
      <c r="W104" s="4">
        <f t="shared" si="18"/>
        <v>61.8</v>
      </c>
      <c r="X104" s="4">
        <f t="shared" si="18"/>
        <v>65.03</v>
      </c>
      <c r="Y104" s="4">
        <f t="shared" si="18"/>
        <v>66.650000000000006</v>
      </c>
      <c r="Z104" s="4">
        <f t="shared" si="18"/>
        <v>68.260000000000005</v>
      </c>
      <c r="AA104" s="4">
        <f t="shared" si="18"/>
        <v>69.72</v>
      </c>
      <c r="AB104" s="4">
        <f t="shared" si="18"/>
        <v>72.3</v>
      </c>
      <c r="AC104" s="4">
        <f t="shared" si="18"/>
        <v>73.92</v>
      </c>
      <c r="AD104" s="4">
        <f t="shared" si="18"/>
        <v>75.53</v>
      </c>
      <c r="AE104" s="4">
        <f t="shared" si="18"/>
        <v>76.739999999999995</v>
      </c>
      <c r="AF104" s="4">
        <f t="shared" si="18"/>
        <v>78.760000000000005</v>
      </c>
      <c r="AG104" s="4">
        <f t="shared" si="18"/>
        <v>80.38</v>
      </c>
      <c r="AH104" s="4">
        <f t="shared" si="18"/>
        <v>80.78</v>
      </c>
      <c r="AI104" s="4">
        <f t="shared" si="18"/>
        <v>80.78</v>
      </c>
      <c r="AJ104" s="23">
        <f t="shared" si="18"/>
        <v>80.78</v>
      </c>
    </row>
    <row r="105" spans="1:36" x14ac:dyDescent="0.25">
      <c r="A105" t="s">
        <v>128</v>
      </c>
      <c r="B105" s="15" t="s">
        <v>142</v>
      </c>
      <c r="C105" s="24">
        <f>97.33*0.83</f>
        <v>80.783899999999988</v>
      </c>
      <c r="D105" s="4">
        <f t="shared" ref="D105:S114" si="19">ROUND(D$6*$C105,2)</f>
        <v>16</v>
      </c>
      <c r="E105" s="4">
        <f t="shared" si="19"/>
        <v>21</v>
      </c>
      <c r="F105" s="4">
        <f t="shared" si="19"/>
        <v>24.24</v>
      </c>
      <c r="G105" s="4">
        <f t="shared" si="19"/>
        <v>27.22</v>
      </c>
      <c r="H105" s="4">
        <f t="shared" si="19"/>
        <v>30.29</v>
      </c>
      <c r="I105" s="4">
        <f t="shared" si="19"/>
        <v>32.31</v>
      </c>
      <c r="J105" s="4">
        <f t="shared" si="19"/>
        <v>35.14</v>
      </c>
      <c r="K105" s="4">
        <f t="shared" si="19"/>
        <v>37.159999999999997</v>
      </c>
      <c r="L105" s="4">
        <f t="shared" si="19"/>
        <v>39.18</v>
      </c>
      <c r="M105" s="4">
        <f t="shared" si="19"/>
        <v>42.01</v>
      </c>
      <c r="N105" s="4">
        <f t="shared" si="19"/>
        <v>44.03</v>
      </c>
      <c r="O105" s="4">
        <f t="shared" si="19"/>
        <v>46.45</v>
      </c>
      <c r="P105" s="4">
        <f t="shared" si="19"/>
        <v>48.87</v>
      </c>
      <c r="Q105" s="4">
        <f t="shared" si="19"/>
        <v>51.3</v>
      </c>
      <c r="R105" s="4">
        <f t="shared" si="19"/>
        <v>52.91</v>
      </c>
      <c r="S105" s="4">
        <f t="shared" si="19"/>
        <v>55.34</v>
      </c>
      <c r="T105" s="4">
        <f t="shared" si="17"/>
        <v>57.36</v>
      </c>
      <c r="U105" s="4">
        <f t="shared" si="17"/>
        <v>59.78</v>
      </c>
      <c r="V105" s="4">
        <f t="shared" si="17"/>
        <v>61.23</v>
      </c>
      <c r="W105" s="4">
        <f t="shared" si="17"/>
        <v>61.8</v>
      </c>
      <c r="X105" s="4">
        <f t="shared" si="17"/>
        <v>65.03</v>
      </c>
      <c r="Y105" s="4">
        <f t="shared" si="17"/>
        <v>66.650000000000006</v>
      </c>
      <c r="Z105" s="4">
        <f t="shared" si="17"/>
        <v>68.260000000000005</v>
      </c>
      <c r="AA105" s="4">
        <f t="shared" si="17"/>
        <v>69.72</v>
      </c>
      <c r="AB105" s="4">
        <f t="shared" si="17"/>
        <v>72.3</v>
      </c>
      <c r="AC105" s="4">
        <f t="shared" si="17"/>
        <v>73.92</v>
      </c>
      <c r="AD105" s="4">
        <f t="shared" si="17"/>
        <v>75.53</v>
      </c>
      <c r="AE105" s="4">
        <f t="shared" si="17"/>
        <v>76.739999999999995</v>
      </c>
      <c r="AF105" s="4">
        <f t="shared" si="17"/>
        <v>78.760000000000005</v>
      </c>
      <c r="AG105" s="4">
        <f t="shared" si="17"/>
        <v>80.38</v>
      </c>
      <c r="AH105" s="4">
        <f t="shared" si="17"/>
        <v>80.78</v>
      </c>
      <c r="AI105" s="4">
        <f t="shared" si="17"/>
        <v>80.78</v>
      </c>
      <c r="AJ105" s="23">
        <f t="shared" si="17"/>
        <v>80.78</v>
      </c>
    </row>
    <row r="106" spans="1:36" x14ac:dyDescent="0.25">
      <c r="A106" t="s">
        <v>126</v>
      </c>
      <c r="B106" s="15" t="s">
        <v>143</v>
      </c>
      <c r="C106" s="24">
        <f>74.34*0.83</f>
        <v>61.702199999999998</v>
      </c>
      <c r="D106" s="4">
        <f t="shared" si="19"/>
        <v>12.22</v>
      </c>
      <c r="E106" s="4">
        <f t="shared" si="17"/>
        <v>16.04</v>
      </c>
      <c r="F106" s="4">
        <f t="shared" si="17"/>
        <v>18.510000000000002</v>
      </c>
      <c r="G106" s="4">
        <f t="shared" si="17"/>
        <v>20.79</v>
      </c>
      <c r="H106" s="4">
        <f t="shared" si="17"/>
        <v>23.14</v>
      </c>
      <c r="I106" s="4">
        <f t="shared" si="17"/>
        <v>24.68</v>
      </c>
      <c r="J106" s="4">
        <f t="shared" si="17"/>
        <v>26.84</v>
      </c>
      <c r="K106" s="4">
        <f t="shared" si="17"/>
        <v>28.38</v>
      </c>
      <c r="L106" s="4">
        <f t="shared" si="17"/>
        <v>29.93</v>
      </c>
      <c r="M106" s="4">
        <f t="shared" si="17"/>
        <v>32.090000000000003</v>
      </c>
      <c r="N106" s="4">
        <f t="shared" si="17"/>
        <v>33.630000000000003</v>
      </c>
      <c r="O106" s="4">
        <f t="shared" si="17"/>
        <v>35.479999999999997</v>
      </c>
      <c r="P106" s="4">
        <f t="shared" si="17"/>
        <v>37.33</v>
      </c>
      <c r="Q106" s="4">
        <f t="shared" si="17"/>
        <v>39.18</v>
      </c>
      <c r="R106" s="4">
        <f t="shared" si="17"/>
        <v>40.409999999999997</v>
      </c>
      <c r="S106" s="4">
        <f t="shared" si="17"/>
        <v>42.27</v>
      </c>
      <c r="T106" s="4">
        <f t="shared" si="17"/>
        <v>43.81</v>
      </c>
      <c r="U106" s="4">
        <f t="shared" si="17"/>
        <v>45.66</v>
      </c>
      <c r="V106" s="4">
        <f t="shared" si="17"/>
        <v>46.77</v>
      </c>
      <c r="W106" s="4">
        <f t="shared" si="17"/>
        <v>47.2</v>
      </c>
      <c r="X106" s="4">
        <f t="shared" si="17"/>
        <v>49.67</v>
      </c>
      <c r="Y106" s="4">
        <f t="shared" si="17"/>
        <v>50.9</v>
      </c>
      <c r="Z106" s="4">
        <f t="shared" si="17"/>
        <v>52.14</v>
      </c>
      <c r="AA106" s="4">
        <f t="shared" si="17"/>
        <v>53.25</v>
      </c>
      <c r="AB106" s="4">
        <f t="shared" si="17"/>
        <v>55.22</v>
      </c>
      <c r="AC106" s="4">
        <f t="shared" si="17"/>
        <v>56.46</v>
      </c>
      <c r="AD106" s="4">
        <f t="shared" si="17"/>
        <v>57.69</v>
      </c>
      <c r="AE106" s="4">
        <f t="shared" si="17"/>
        <v>58.62</v>
      </c>
      <c r="AF106" s="4">
        <f t="shared" si="17"/>
        <v>60.16</v>
      </c>
      <c r="AG106" s="4">
        <f t="shared" si="17"/>
        <v>61.39</v>
      </c>
      <c r="AH106" s="4">
        <f t="shared" si="17"/>
        <v>61.7</v>
      </c>
      <c r="AI106" s="4">
        <f t="shared" si="17"/>
        <v>61.7</v>
      </c>
      <c r="AJ106" s="23">
        <f t="shared" si="17"/>
        <v>61.7</v>
      </c>
    </row>
    <row r="107" spans="1:36" x14ac:dyDescent="0.25">
      <c r="A107" t="s">
        <v>124</v>
      </c>
      <c r="B107" s="15" t="s">
        <v>144</v>
      </c>
      <c r="C107" s="24">
        <f>89.05*0.83</f>
        <v>73.91149999999999</v>
      </c>
      <c r="D107" s="4">
        <f t="shared" si="19"/>
        <v>14.63</v>
      </c>
      <c r="E107" s="4">
        <f t="shared" si="17"/>
        <v>19.22</v>
      </c>
      <c r="F107" s="4">
        <f t="shared" si="17"/>
        <v>22.17</v>
      </c>
      <c r="G107" s="4">
        <f t="shared" si="17"/>
        <v>24.91</v>
      </c>
      <c r="H107" s="4">
        <f t="shared" si="17"/>
        <v>27.72</v>
      </c>
      <c r="I107" s="4">
        <f t="shared" si="17"/>
        <v>29.56</v>
      </c>
      <c r="J107" s="4">
        <f t="shared" si="17"/>
        <v>32.15</v>
      </c>
      <c r="K107" s="4">
        <f t="shared" si="17"/>
        <v>34</v>
      </c>
      <c r="L107" s="4">
        <f t="shared" si="17"/>
        <v>35.85</v>
      </c>
      <c r="M107" s="4">
        <f t="shared" si="17"/>
        <v>38.43</v>
      </c>
      <c r="N107" s="4">
        <f t="shared" si="17"/>
        <v>40.28</v>
      </c>
      <c r="O107" s="4">
        <f t="shared" si="17"/>
        <v>42.5</v>
      </c>
      <c r="P107" s="4">
        <f t="shared" si="17"/>
        <v>44.72</v>
      </c>
      <c r="Q107" s="4">
        <f t="shared" si="17"/>
        <v>46.93</v>
      </c>
      <c r="R107" s="4">
        <f t="shared" si="17"/>
        <v>48.41</v>
      </c>
      <c r="S107" s="4">
        <f t="shared" si="17"/>
        <v>50.63</v>
      </c>
      <c r="T107" s="4">
        <f t="shared" si="17"/>
        <v>52.48</v>
      </c>
      <c r="U107" s="4">
        <f t="shared" si="17"/>
        <v>54.69</v>
      </c>
      <c r="V107" s="4">
        <f t="shared" si="17"/>
        <v>56.02</v>
      </c>
      <c r="W107" s="4">
        <f t="shared" si="17"/>
        <v>56.54</v>
      </c>
      <c r="X107" s="4">
        <f t="shared" si="17"/>
        <v>59.5</v>
      </c>
      <c r="Y107" s="4">
        <f t="shared" si="17"/>
        <v>60.98</v>
      </c>
      <c r="Z107" s="4">
        <f t="shared" si="17"/>
        <v>62.46</v>
      </c>
      <c r="AA107" s="4">
        <f t="shared" si="17"/>
        <v>63.79</v>
      </c>
      <c r="AB107" s="4">
        <f t="shared" si="17"/>
        <v>66.150000000000006</v>
      </c>
      <c r="AC107" s="4">
        <f t="shared" si="17"/>
        <v>67.63</v>
      </c>
      <c r="AD107" s="4">
        <f t="shared" si="17"/>
        <v>69.11</v>
      </c>
      <c r="AE107" s="4">
        <f t="shared" si="17"/>
        <v>70.22</v>
      </c>
      <c r="AF107" s="4">
        <f t="shared" si="17"/>
        <v>72.06</v>
      </c>
      <c r="AG107" s="4">
        <f t="shared" si="17"/>
        <v>73.540000000000006</v>
      </c>
      <c r="AH107" s="4">
        <f t="shared" si="17"/>
        <v>73.91</v>
      </c>
      <c r="AI107" s="4">
        <f t="shared" si="17"/>
        <v>73.91</v>
      </c>
      <c r="AJ107" s="23">
        <f t="shared" si="17"/>
        <v>73.91</v>
      </c>
    </row>
    <row r="108" spans="1:36" x14ac:dyDescent="0.25">
      <c r="B108" s="15" t="s">
        <v>152</v>
      </c>
      <c r="C108" s="24">
        <f>113.07*0.83</f>
        <v>93.848099999999988</v>
      </c>
      <c r="D108" s="4">
        <f t="shared" si="19"/>
        <v>18.579999999999998</v>
      </c>
      <c r="E108" s="4">
        <f t="shared" si="17"/>
        <v>24.4</v>
      </c>
      <c r="F108" s="4">
        <f t="shared" si="17"/>
        <v>28.15</v>
      </c>
      <c r="G108" s="4">
        <f t="shared" si="17"/>
        <v>31.63</v>
      </c>
      <c r="H108" s="4">
        <f t="shared" si="17"/>
        <v>35.19</v>
      </c>
      <c r="I108" s="4">
        <f t="shared" si="17"/>
        <v>37.54</v>
      </c>
      <c r="J108" s="4">
        <f t="shared" si="17"/>
        <v>40.82</v>
      </c>
      <c r="K108" s="4">
        <f t="shared" si="17"/>
        <v>43.17</v>
      </c>
      <c r="L108" s="4">
        <f t="shared" si="17"/>
        <v>45.52</v>
      </c>
      <c r="M108" s="4">
        <f t="shared" si="17"/>
        <v>48.8</v>
      </c>
      <c r="N108" s="4">
        <f t="shared" si="17"/>
        <v>51.15</v>
      </c>
      <c r="O108" s="4">
        <f t="shared" si="17"/>
        <v>53.96</v>
      </c>
      <c r="P108" s="4">
        <f t="shared" si="17"/>
        <v>56.78</v>
      </c>
      <c r="Q108" s="4">
        <f t="shared" si="17"/>
        <v>59.59</v>
      </c>
      <c r="R108" s="4">
        <f t="shared" si="17"/>
        <v>61.47</v>
      </c>
      <c r="S108" s="4">
        <f t="shared" si="17"/>
        <v>64.290000000000006</v>
      </c>
      <c r="T108" s="4">
        <f t="shared" si="17"/>
        <v>66.63</v>
      </c>
      <c r="U108" s="4">
        <f t="shared" si="17"/>
        <v>69.45</v>
      </c>
      <c r="V108" s="4">
        <f t="shared" si="17"/>
        <v>71.14</v>
      </c>
      <c r="W108" s="4">
        <f t="shared" si="17"/>
        <v>71.790000000000006</v>
      </c>
      <c r="X108" s="4">
        <f t="shared" si="17"/>
        <v>75.55</v>
      </c>
      <c r="Y108" s="4">
        <f t="shared" si="17"/>
        <v>77.42</v>
      </c>
      <c r="Z108" s="4">
        <f t="shared" si="17"/>
        <v>79.3</v>
      </c>
      <c r="AA108" s="4">
        <f t="shared" si="17"/>
        <v>80.989999999999995</v>
      </c>
      <c r="AB108" s="4">
        <f t="shared" si="17"/>
        <v>83.99</v>
      </c>
      <c r="AC108" s="4">
        <f t="shared" si="17"/>
        <v>85.87</v>
      </c>
      <c r="AD108" s="4">
        <f t="shared" si="17"/>
        <v>87.75</v>
      </c>
      <c r="AE108" s="4">
        <f t="shared" si="17"/>
        <v>89.16</v>
      </c>
      <c r="AF108" s="4">
        <f t="shared" si="17"/>
        <v>91.5</v>
      </c>
      <c r="AG108" s="4">
        <f t="shared" si="17"/>
        <v>93.38</v>
      </c>
      <c r="AH108" s="4">
        <f t="shared" si="17"/>
        <v>93.85</v>
      </c>
      <c r="AI108" s="4">
        <f t="shared" si="17"/>
        <v>93.85</v>
      </c>
      <c r="AJ108" s="23">
        <f t="shared" si="17"/>
        <v>93.85</v>
      </c>
    </row>
    <row r="109" spans="1:36" x14ac:dyDescent="0.25">
      <c r="B109" s="15" t="s">
        <v>151</v>
      </c>
      <c r="C109" s="24">
        <f>113.07*0.83</f>
        <v>93.848099999999988</v>
      </c>
      <c r="D109" s="4">
        <f t="shared" si="19"/>
        <v>18.579999999999998</v>
      </c>
      <c r="E109" s="4">
        <f t="shared" si="19"/>
        <v>24.4</v>
      </c>
      <c r="F109" s="4">
        <f t="shared" si="19"/>
        <v>28.15</v>
      </c>
      <c r="G109" s="4">
        <f t="shared" si="19"/>
        <v>31.63</v>
      </c>
      <c r="H109" s="4">
        <f t="shared" si="19"/>
        <v>35.19</v>
      </c>
      <c r="I109" s="4">
        <f t="shared" si="19"/>
        <v>37.54</v>
      </c>
      <c r="J109" s="4">
        <f t="shared" si="19"/>
        <v>40.82</v>
      </c>
      <c r="K109" s="4">
        <f t="shared" si="19"/>
        <v>43.17</v>
      </c>
      <c r="L109" s="4">
        <f t="shared" si="19"/>
        <v>45.52</v>
      </c>
      <c r="M109" s="4">
        <f t="shared" si="19"/>
        <v>48.8</v>
      </c>
      <c r="N109" s="4">
        <f t="shared" si="19"/>
        <v>51.15</v>
      </c>
      <c r="O109" s="4">
        <f t="shared" si="19"/>
        <v>53.96</v>
      </c>
      <c r="P109" s="4">
        <f t="shared" si="19"/>
        <v>56.78</v>
      </c>
      <c r="Q109" s="4">
        <f t="shared" si="19"/>
        <v>59.59</v>
      </c>
      <c r="R109" s="4">
        <f t="shared" si="19"/>
        <v>61.47</v>
      </c>
      <c r="S109" s="4">
        <f t="shared" si="19"/>
        <v>64.290000000000006</v>
      </c>
      <c r="T109" s="4">
        <f t="shared" ref="T109:AJ109" si="20">ROUND(T$6*$C109,2)</f>
        <v>66.63</v>
      </c>
      <c r="U109" s="4">
        <f t="shared" si="20"/>
        <v>69.45</v>
      </c>
      <c r="V109" s="4">
        <f t="shared" si="20"/>
        <v>71.14</v>
      </c>
      <c r="W109" s="4">
        <f t="shared" si="20"/>
        <v>71.790000000000006</v>
      </c>
      <c r="X109" s="4">
        <f t="shared" si="20"/>
        <v>75.55</v>
      </c>
      <c r="Y109" s="4">
        <f t="shared" si="20"/>
        <v>77.42</v>
      </c>
      <c r="Z109" s="4">
        <f t="shared" si="20"/>
        <v>79.3</v>
      </c>
      <c r="AA109" s="4">
        <f t="shared" si="20"/>
        <v>80.989999999999995</v>
      </c>
      <c r="AB109" s="4">
        <f t="shared" si="20"/>
        <v>83.99</v>
      </c>
      <c r="AC109" s="4">
        <f t="shared" si="20"/>
        <v>85.87</v>
      </c>
      <c r="AD109" s="4">
        <f t="shared" si="20"/>
        <v>87.75</v>
      </c>
      <c r="AE109" s="4">
        <f t="shared" si="20"/>
        <v>89.16</v>
      </c>
      <c r="AF109" s="4">
        <f t="shared" si="20"/>
        <v>91.5</v>
      </c>
      <c r="AG109" s="4">
        <f t="shared" si="20"/>
        <v>93.38</v>
      </c>
      <c r="AH109" s="4">
        <f t="shared" si="20"/>
        <v>93.85</v>
      </c>
      <c r="AI109" s="4">
        <f t="shared" si="20"/>
        <v>93.85</v>
      </c>
      <c r="AJ109" s="23">
        <f t="shared" si="20"/>
        <v>93.85</v>
      </c>
    </row>
    <row r="110" spans="1:36" x14ac:dyDescent="0.25">
      <c r="B110" s="15" t="s">
        <v>145</v>
      </c>
      <c r="C110" s="24">
        <f>113.07*0.83</f>
        <v>93.848099999999988</v>
      </c>
      <c r="D110" s="4">
        <f t="shared" si="19"/>
        <v>18.579999999999998</v>
      </c>
      <c r="E110" s="4">
        <f t="shared" si="17"/>
        <v>24.4</v>
      </c>
      <c r="F110" s="4">
        <f t="shared" si="17"/>
        <v>28.15</v>
      </c>
      <c r="G110" s="4">
        <f t="shared" si="17"/>
        <v>31.63</v>
      </c>
      <c r="H110" s="4">
        <f t="shared" si="17"/>
        <v>35.19</v>
      </c>
      <c r="I110" s="4">
        <f t="shared" si="17"/>
        <v>37.54</v>
      </c>
      <c r="J110" s="4">
        <f t="shared" si="17"/>
        <v>40.82</v>
      </c>
      <c r="K110" s="4">
        <f t="shared" si="17"/>
        <v>43.17</v>
      </c>
      <c r="L110" s="4">
        <f t="shared" si="17"/>
        <v>45.52</v>
      </c>
      <c r="M110" s="4">
        <f t="shared" si="17"/>
        <v>48.8</v>
      </c>
      <c r="N110" s="4">
        <f t="shared" si="17"/>
        <v>51.15</v>
      </c>
      <c r="O110" s="4">
        <f t="shared" si="17"/>
        <v>53.96</v>
      </c>
      <c r="P110" s="4">
        <f t="shared" si="17"/>
        <v>56.78</v>
      </c>
      <c r="Q110" s="4">
        <f t="shared" si="17"/>
        <v>59.59</v>
      </c>
      <c r="R110" s="4">
        <f t="shared" si="17"/>
        <v>61.47</v>
      </c>
      <c r="S110" s="4">
        <f t="shared" si="17"/>
        <v>64.290000000000006</v>
      </c>
      <c r="T110" s="4">
        <f t="shared" si="17"/>
        <v>66.63</v>
      </c>
      <c r="U110" s="4">
        <f t="shared" si="17"/>
        <v>69.45</v>
      </c>
      <c r="V110" s="4">
        <f t="shared" si="17"/>
        <v>71.14</v>
      </c>
      <c r="W110" s="4">
        <f t="shared" si="17"/>
        <v>71.790000000000006</v>
      </c>
      <c r="X110" s="4">
        <f t="shared" si="17"/>
        <v>75.55</v>
      </c>
      <c r="Y110" s="4">
        <f t="shared" si="17"/>
        <v>77.42</v>
      </c>
      <c r="Z110" s="4">
        <f t="shared" si="17"/>
        <v>79.3</v>
      </c>
      <c r="AA110" s="4">
        <f t="shared" si="17"/>
        <v>80.989999999999995</v>
      </c>
      <c r="AB110" s="4">
        <f t="shared" si="17"/>
        <v>83.99</v>
      </c>
      <c r="AC110" s="4">
        <f t="shared" si="17"/>
        <v>85.87</v>
      </c>
      <c r="AD110" s="4">
        <f t="shared" si="17"/>
        <v>87.75</v>
      </c>
      <c r="AE110" s="4">
        <f t="shared" si="17"/>
        <v>89.16</v>
      </c>
      <c r="AF110" s="4">
        <f t="shared" si="17"/>
        <v>91.5</v>
      </c>
      <c r="AG110" s="4">
        <f t="shared" si="17"/>
        <v>93.38</v>
      </c>
      <c r="AH110" s="4">
        <f t="shared" si="17"/>
        <v>93.85</v>
      </c>
      <c r="AI110" s="4">
        <f t="shared" si="17"/>
        <v>93.85</v>
      </c>
      <c r="AJ110" s="23">
        <f t="shared" si="17"/>
        <v>93.85</v>
      </c>
    </row>
    <row r="111" spans="1:36" x14ac:dyDescent="0.25">
      <c r="B111" s="15" t="s">
        <v>146</v>
      </c>
      <c r="C111" s="24">
        <f>114.74*0.83</f>
        <v>95.234199999999987</v>
      </c>
      <c r="D111" s="4">
        <f t="shared" si="19"/>
        <v>18.86</v>
      </c>
      <c r="E111" s="4">
        <f t="shared" si="17"/>
        <v>24.76</v>
      </c>
      <c r="F111" s="4">
        <f t="shared" si="17"/>
        <v>28.57</v>
      </c>
      <c r="G111" s="4">
        <f t="shared" si="17"/>
        <v>32.090000000000003</v>
      </c>
      <c r="H111" s="4">
        <f t="shared" si="17"/>
        <v>35.71</v>
      </c>
      <c r="I111" s="4">
        <f t="shared" si="17"/>
        <v>38.090000000000003</v>
      </c>
      <c r="J111" s="4">
        <f t="shared" si="17"/>
        <v>41.43</v>
      </c>
      <c r="K111" s="4">
        <f t="shared" si="17"/>
        <v>43.81</v>
      </c>
      <c r="L111" s="4">
        <f t="shared" si="17"/>
        <v>46.19</v>
      </c>
      <c r="M111" s="4">
        <f t="shared" si="17"/>
        <v>49.52</v>
      </c>
      <c r="N111" s="4">
        <f t="shared" si="17"/>
        <v>51.9</v>
      </c>
      <c r="O111" s="4">
        <f t="shared" si="17"/>
        <v>54.76</v>
      </c>
      <c r="P111" s="4">
        <f t="shared" si="17"/>
        <v>57.62</v>
      </c>
      <c r="Q111" s="4">
        <f t="shared" si="17"/>
        <v>60.47</v>
      </c>
      <c r="R111" s="4">
        <f t="shared" si="17"/>
        <v>62.38</v>
      </c>
      <c r="S111" s="4">
        <f t="shared" si="17"/>
        <v>65.239999999999995</v>
      </c>
      <c r="T111" s="4">
        <f t="shared" si="17"/>
        <v>67.62</v>
      </c>
      <c r="U111" s="4">
        <f t="shared" si="17"/>
        <v>70.47</v>
      </c>
      <c r="V111" s="4">
        <f t="shared" si="17"/>
        <v>72.19</v>
      </c>
      <c r="W111" s="4">
        <f t="shared" si="17"/>
        <v>72.849999999999994</v>
      </c>
      <c r="X111" s="4">
        <f t="shared" si="17"/>
        <v>76.66</v>
      </c>
      <c r="Y111" s="4">
        <f t="shared" si="17"/>
        <v>78.569999999999993</v>
      </c>
      <c r="Z111" s="4">
        <f t="shared" si="17"/>
        <v>80.47</v>
      </c>
      <c r="AA111" s="4">
        <f t="shared" si="17"/>
        <v>82.19</v>
      </c>
      <c r="AB111" s="4">
        <f t="shared" si="17"/>
        <v>85.23</v>
      </c>
      <c r="AC111" s="4">
        <f t="shared" si="17"/>
        <v>87.14</v>
      </c>
      <c r="AD111" s="4">
        <f t="shared" si="17"/>
        <v>89.04</v>
      </c>
      <c r="AE111" s="4">
        <f t="shared" si="17"/>
        <v>90.47</v>
      </c>
      <c r="AF111" s="4">
        <f t="shared" si="17"/>
        <v>92.85</v>
      </c>
      <c r="AG111" s="4">
        <f t="shared" si="17"/>
        <v>94.76</v>
      </c>
      <c r="AH111" s="4">
        <f t="shared" si="17"/>
        <v>95.23</v>
      </c>
      <c r="AI111" s="4">
        <f t="shared" si="17"/>
        <v>95.23</v>
      </c>
      <c r="AJ111" s="23">
        <f t="shared" si="17"/>
        <v>95.23</v>
      </c>
    </row>
    <row r="112" spans="1:36" x14ac:dyDescent="0.25">
      <c r="B112" s="15" t="s">
        <v>147</v>
      </c>
      <c r="C112" s="24">
        <f>100.94*0.83</f>
        <v>83.780199999999994</v>
      </c>
      <c r="D112" s="4">
        <f t="shared" si="19"/>
        <v>16.59</v>
      </c>
      <c r="E112" s="4">
        <f t="shared" si="17"/>
        <v>21.78</v>
      </c>
      <c r="F112" s="4">
        <f t="shared" si="17"/>
        <v>25.13</v>
      </c>
      <c r="G112" s="4">
        <f t="shared" si="17"/>
        <v>28.23</v>
      </c>
      <c r="H112" s="4">
        <f t="shared" si="17"/>
        <v>31.42</v>
      </c>
      <c r="I112" s="4">
        <f t="shared" si="17"/>
        <v>33.51</v>
      </c>
      <c r="J112" s="4">
        <f t="shared" si="17"/>
        <v>36.44</v>
      </c>
      <c r="K112" s="4">
        <f t="shared" si="17"/>
        <v>38.54</v>
      </c>
      <c r="L112" s="4">
        <f t="shared" si="17"/>
        <v>40.630000000000003</v>
      </c>
      <c r="M112" s="4">
        <f t="shared" si="17"/>
        <v>43.57</v>
      </c>
      <c r="N112" s="4">
        <f t="shared" si="17"/>
        <v>45.66</v>
      </c>
      <c r="O112" s="4">
        <f t="shared" si="17"/>
        <v>48.17</v>
      </c>
      <c r="P112" s="4">
        <f t="shared" si="17"/>
        <v>50.69</v>
      </c>
      <c r="Q112" s="4">
        <f t="shared" si="17"/>
        <v>53.2</v>
      </c>
      <c r="R112" s="4">
        <f t="shared" si="17"/>
        <v>54.88</v>
      </c>
      <c r="S112" s="4">
        <f t="shared" si="17"/>
        <v>57.39</v>
      </c>
      <c r="T112" s="4">
        <f t="shared" si="17"/>
        <v>59.48</v>
      </c>
      <c r="U112" s="4">
        <f t="shared" si="17"/>
        <v>62</v>
      </c>
      <c r="V112" s="4">
        <f t="shared" si="17"/>
        <v>63.51</v>
      </c>
      <c r="W112" s="4">
        <f t="shared" si="17"/>
        <v>64.09</v>
      </c>
      <c r="X112" s="4">
        <f t="shared" si="17"/>
        <v>67.44</v>
      </c>
      <c r="Y112" s="4">
        <f t="shared" si="17"/>
        <v>69.12</v>
      </c>
      <c r="Z112" s="4">
        <f t="shared" si="17"/>
        <v>70.790000000000006</v>
      </c>
      <c r="AA112" s="4">
        <f t="shared" si="17"/>
        <v>72.3</v>
      </c>
      <c r="AB112" s="4">
        <f t="shared" si="17"/>
        <v>74.98</v>
      </c>
      <c r="AC112" s="4">
        <f t="shared" si="17"/>
        <v>76.66</v>
      </c>
      <c r="AD112" s="4">
        <f t="shared" si="17"/>
        <v>78.33</v>
      </c>
      <c r="AE112" s="4">
        <f t="shared" si="17"/>
        <v>79.59</v>
      </c>
      <c r="AF112" s="4">
        <f t="shared" si="17"/>
        <v>81.69</v>
      </c>
      <c r="AG112" s="4">
        <f t="shared" si="17"/>
        <v>83.36</v>
      </c>
      <c r="AH112" s="4">
        <f t="shared" si="17"/>
        <v>83.78</v>
      </c>
      <c r="AI112" s="4">
        <f t="shared" si="17"/>
        <v>83.78</v>
      </c>
      <c r="AJ112" s="23">
        <f t="shared" si="17"/>
        <v>83.78</v>
      </c>
    </row>
    <row r="113" spans="2:36" x14ac:dyDescent="0.25">
      <c r="B113" s="15" t="s">
        <v>148</v>
      </c>
      <c r="C113" s="24">
        <f>132.31*0.83</f>
        <v>109.8173</v>
      </c>
      <c r="D113" s="4">
        <f t="shared" si="19"/>
        <v>21.74</v>
      </c>
      <c r="E113" s="4">
        <f t="shared" si="17"/>
        <v>28.55</v>
      </c>
      <c r="F113" s="4">
        <f t="shared" si="17"/>
        <v>32.950000000000003</v>
      </c>
      <c r="G113" s="4">
        <f t="shared" si="17"/>
        <v>37.01</v>
      </c>
      <c r="H113" s="4">
        <f t="shared" si="17"/>
        <v>41.18</v>
      </c>
      <c r="I113" s="4">
        <f t="shared" si="17"/>
        <v>43.93</v>
      </c>
      <c r="J113" s="4">
        <f t="shared" si="17"/>
        <v>47.77</v>
      </c>
      <c r="K113" s="4">
        <f t="shared" si="17"/>
        <v>50.52</v>
      </c>
      <c r="L113" s="4">
        <f t="shared" si="17"/>
        <v>53.26</v>
      </c>
      <c r="M113" s="4">
        <f t="shared" si="17"/>
        <v>57.1</v>
      </c>
      <c r="N113" s="4">
        <f t="shared" si="17"/>
        <v>59.85</v>
      </c>
      <c r="O113" s="4">
        <f t="shared" si="17"/>
        <v>63.14</v>
      </c>
      <c r="P113" s="4">
        <f t="shared" si="17"/>
        <v>66.44</v>
      </c>
      <c r="Q113" s="4">
        <f t="shared" si="17"/>
        <v>69.73</v>
      </c>
      <c r="R113" s="4">
        <f t="shared" si="17"/>
        <v>71.930000000000007</v>
      </c>
      <c r="S113" s="4">
        <f t="shared" ref="E113:AJ114" si="21">ROUND(S$6*$C113,2)</f>
        <v>75.22</v>
      </c>
      <c r="T113" s="4">
        <f t="shared" si="21"/>
        <v>77.97</v>
      </c>
      <c r="U113" s="4">
        <f t="shared" si="21"/>
        <v>81.260000000000005</v>
      </c>
      <c r="V113" s="4">
        <f t="shared" si="21"/>
        <v>83.24</v>
      </c>
      <c r="W113" s="4">
        <f t="shared" si="21"/>
        <v>84.01</v>
      </c>
      <c r="X113" s="4">
        <f t="shared" si="21"/>
        <v>88.4</v>
      </c>
      <c r="Y113" s="4">
        <f t="shared" si="21"/>
        <v>90.6</v>
      </c>
      <c r="Z113" s="4">
        <f t="shared" si="21"/>
        <v>92.8</v>
      </c>
      <c r="AA113" s="4">
        <f t="shared" si="21"/>
        <v>94.77</v>
      </c>
      <c r="AB113" s="4">
        <f t="shared" si="21"/>
        <v>98.29</v>
      </c>
      <c r="AC113" s="4">
        <f t="shared" si="21"/>
        <v>100.48</v>
      </c>
      <c r="AD113" s="4">
        <f t="shared" si="21"/>
        <v>102.68</v>
      </c>
      <c r="AE113" s="4">
        <f t="shared" si="21"/>
        <v>104.33</v>
      </c>
      <c r="AF113" s="4">
        <f t="shared" si="21"/>
        <v>107.07</v>
      </c>
      <c r="AG113" s="4">
        <f t="shared" si="21"/>
        <v>109.27</v>
      </c>
      <c r="AH113" s="4">
        <f t="shared" si="21"/>
        <v>109.82</v>
      </c>
      <c r="AI113" s="4">
        <f t="shared" si="21"/>
        <v>109.82</v>
      </c>
      <c r="AJ113" s="23">
        <f t="shared" si="21"/>
        <v>109.82</v>
      </c>
    </row>
    <row r="114" spans="2:36" ht="15.75" thickBot="1" x14ac:dyDescent="0.3">
      <c r="B114" s="15" t="s">
        <v>149</v>
      </c>
      <c r="C114" s="25">
        <v>48.21</v>
      </c>
      <c r="D114" s="26">
        <f t="shared" si="19"/>
        <v>9.5500000000000007</v>
      </c>
      <c r="E114" s="26">
        <f t="shared" si="21"/>
        <v>12.53</v>
      </c>
      <c r="F114" s="26">
        <f t="shared" si="21"/>
        <v>14.46</v>
      </c>
      <c r="G114" s="26">
        <f t="shared" si="21"/>
        <v>16.25</v>
      </c>
      <c r="H114" s="26">
        <f t="shared" si="21"/>
        <v>18.079999999999998</v>
      </c>
      <c r="I114" s="26">
        <f t="shared" si="21"/>
        <v>19.28</v>
      </c>
      <c r="J114" s="26">
        <f t="shared" si="21"/>
        <v>20.97</v>
      </c>
      <c r="K114" s="26">
        <f t="shared" si="21"/>
        <v>22.18</v>
      </c>
      <c r="L114" s="26">
        <f t="shared" si="21"/>
        <v>23.38</v>
      </c>
      <c r="M114" s="26">
        <f t="shared" si="21"/>
        <v>25.07</v>
      </c>
      <c r="N114" s="26">
        <f t="shared" si="21"/>
        <v>26.27</v>
      </c>
      <c r="O114" s="26">
        <f t="shared" si="21"/>
        <v>27.72</v>
      </c>
      <c r="P114" s="26">
        <f t="shared" si="21"/>
        <v>29.17</v>
      </c>
      <c r="Q114" s="26">
        <f t="shared" si="21"/>
        <v>30.61</v>
      </c>
      <c r="R114" s="26">
        <f t="shared" si="21"/>
        <v>31.58</v>
      </c>
      <c r="S114" s="26">
        <f t="shared" si="21"/>
        <v>33.020000000000003</v>
      </c>
      <c r="T114" s="26">
        <f t="shared" si="21"/>
        <v>34.229999999999997</v>
      </c>
      <c r="U114" s="26">
        <f t="shared" si="21"/>
        <v>35.68</v>
      </c>
      <c r="V114" s="26">
        <f t="shared" si="21"/>
        <v>36.54</v>
      </c>
      <c r="W114" s="26">
        <f t="shared" si="21"/>
        <v>36.880000000000003</v>
      </c>
      <c r="X114" s="26">
        <f t="shared" si="21"/>
        <v>38.81</v>
      </c>
      <c r="Y114" s="26">
        <f t="shared" si="21"/>
        <v>39.770000000000003</v>
      </c>
      <c r="Z114" s="26">
        <f t="shared" si="21"/>
        <v>40.74</v>
      </c>
      <c r="AA114" s="26">
        <f t="shared" si="21"/>
        <v>41.61</v>
      </c>
      <c r="AB114" s="26">
        <f t="shared" si="21"/>
        <v>43.15</v>
      </c>
      <c r="AC114" s="26">
        <f t="shared" si="21"/>
        <v>44.11</v>
      </c>
      <c r="AD114" s="26">
        <f t="shared" si="21"/>
        <v>45.08</v>
      </c>
      <c r="AE114" s="26">
        <f t="shared" si="21"/>
        <v>45.8</v>
      </c>
      <c r="AF114" s="26">
        <f t="shared" si="21"/>
        <v>47</v>
      </c>
      <c r="AG114" s="26">
        <f t="shared" si="21"/>
        <v>47.97</v>
      </c>
      <c r="AH114" s="26">
        <f t="shared" si="21"/>
        <v>48.21</v>
      </c>
      <c r="AI114" s="26">
        <f t="shared" si="21"/>
        <v>48.21</v>
      </c>
      <c r="AJ114" s="27">
        <f t="shared" si="21"/>
        <v>48.21</v>
      </c>
    </row>
    <row r="118" spans="2:36" x14ac:dyDescent="0.25">
      <c r="U118" t="s">
        <v>142</v>
      </c>
      <c r="V118" t="s">
        <v>143</v>
      </c>
      <c r="W118" t="s">
        <v>144</v>
      </c>
    </row>
    <row r="119" spans="2:36" x14ac:dyDescent="0.25">
      <c r="U119">
        <v>64</v>
      </c>
      <c r="V119">
        <v>29</v>
      </c>
      <c r="W119">
        <v>59</v>
      </c>
      <c r="Y119">
        <v>1</v>
      </c>
      <c r="Z119" t="s">
        <v>142</v>
      </c>
    </row>
    <row r="120" spans="2:36" x14ac:dyDescent="0.25">
      <c r="U120">
        <v>40</v>
      </c>
      <c r="V120">
        <v>22</v>
      </c>
      <c r="W120">
        <v>62</v>
      </c>
      <c r="Y120">
        <v>2</v>
      </c>
      <c r="Z120" t="s">
        <v>144</v>
      </c>
    </row>
    <row r="121" spans="2:36" x14ac:dyDescent="0.25">
      <c r="U121">
        <v>33</v>
      </c>
      <c r="V121">
        <v>56</v>
      </c>
      <c r="W121">
        <v>80</v>
      </c>
      <c r="Y121">
        <v>3</v>
      </c>
      <c r="Z121" t="s">
        <v>142</v>
      </c>
    </row>
    <row r="122" spans="2:36" x14ac:dyDescent="0.25">
      <c r="U122">
        <v>17</v>
      </c>
      <c r="V122">
        <v>35</v>
      </c>
      <c r="W122">
        <v>76</v>
      </c>
      <c r="Y122">
        <v>4</v>
      </c>
      <c r="Z122" t="s">
        <v>142</v>
      </c>
    </row>
    <row r="123" spans="2:36" x14ac:dyDescent="0.25">
      <c r="U123">
        <v>16</v>
      </c>
      <c r="V123">
        <v>44</v>
      </c>
      <c r="W123">
        <v>60</v>
      </c>
      <c r="Y123">
        <v>5</v>
      </c>
      <c r="Z123" t="s">
        <v>142</v>
      </c>
    </row>
    <row r="124" spans="2:36" x14ac:dyDescent="0.25">
      <c r="U124">
        <v>24</v>
      </c>
      <c r="V124">
        <v>85</v>
      </c>
      <c r="W124">
        <v>2</v>
      </c>
      <c r="Y124">
        <v>6</v>
      </c>
      <c r="Z124" t="s">
        <v>142</v>
      </c>
    </row>
    <row r="125" spans="2:36" x14ac:dyDescent="0.25">
      <c r="U125">
        <v>47</v>
      </c>
      <c r="V125">
        <v>53</v>
      </c>
      <c r="W125">
        <v>8</v>
      </c>
      <c r="Y125">
        <v>7</v>
      </c>
      <c r="Z125" t="s">
        <v>142</v>
      </c>
    </row>
    <row r="126" spans="2:36" x14ac:dyDescent="0.25">
      <c r="U126">
        <v>32</v>
      </c>
      <c r="V126">
        <v>49</v>
      </c>
      <c r="W126">
        <v>50</v>
      </c>
      <c r="Y126">
        <v>8</v>
      </c>
      <c r="Z126" t="s">
        <v>144</v>
      </c>
    </row>
    <row r="127" spans="2:36" x14ac:dyDescent="0.25">
      <c r="U127">
        <v>65</v>
      </c>
      <c r="V127">
        <v>79</v>
      </c>
      <c r="W127">
        <v>14</v>
      </c>
      <c r="Y127">
        <v>9</v>
      </c>
      <c r="Z127" t="s">
        <v>142</v>
      </c>
    </row>
    <row r="128" spans="2:36" x14ac:dyDescent="0.25">
      <c r="U128">
        <v>31</v>
      </c>
      <c r="V128">
        <v>72</v>
      </c>
      <c r="W128">
        <v>61</v>
      </c>
      <c r="Y128">
        <v>10</v>
      </c>
      <c r="Z128" t="s">
        <v>143</v>
      </c>
    </row>
    <row r="129" spans="21:26" x14ac:dyDescent="0.25">
      <c r="U129">
        <v>82</v>
      </c>
      <c r="V129">
        <v>37</v>
      </c>
      <c r="W129">
        <v>27</v>
      </c>
      <c r="Y129">
        <v>11</v>
      </c>
      <c r="Z129" t="s">
        <v>142</v>
      </c>
    </row>
    <row r="130" spans="21:26" x14ac:dyDescent="0.25">
      <c r="U130">
        <v>46</v>
      </c>
      <c r="V130">
        <v>86</v>
      </c>
      <c r="W130">
        <v>78</v>
      </c>
      <c r="Y130">
        <v>12</v>
      </c>
      <c r="Z130" t="s">
        <v>142</v>
      </c>
    </row>
    <row r="131" spans="21:26" x14ac:dyDescent="0.25">
      <c r="U131">
        <v>19</v>
      </c>
      <c r="V131">
        <v>28</v>
      </c>
      <c r="W131">
        <v>95</v>
      </c>
      <c r="Y131">
        <v>13</v>
      </c>
      <c r="Z131" t="s">
        <v>142</v>
      </c>
    </row>
    <row r="132" spans="21:26" x14ac:dyDescent="0.25">
      <c r="U132">
        <v>23</v>
      </c>
      <c r="V132">
        <v>41</v>
      </c>
      <c r="W132">
        <v>92</v>
      </c>
      <c r="Y132">
        <v>14</v>
      </c>
      <c r="Z132" t="s">
        <v>144</v>
      </c>
    </row>
    <row r="133" spans="21:26" x14ac:dyDescent="0.25">
      <c r="U133">
        <v>3</v>
      </c>
      <c r="V133">
        <v>36</v>
      </c>
      <c r="W133">
        <v>75</v>
      </c>
      <c r="Y133">
        <v>15</v>
      </c>
      <c r="Z133" t="s">
        <v>142</v>
      </c>
    </row>
    <row r="134" spans="21:26" x14ac:dyDescent="0.25">
      <c r="U134">
        <v>63</v>
      </c>
      <c r="V134">
        <v>91</v>
      </c>
      <c r="W134">
        <v>93</v>
      </c>
      <c r="Y134">
        <v>16</v>
      </c>
      <c r="Z134" t="s">
        <v>142</v>
      </c>
    </row>
    <row r="135" spans="21:26" x14ac:dyDescent="0.25">
      <c r="U135">
        <v>15</v>
      </c>
      <c r="V135">
        <v>45</v>
      </c>
      <c r="W135">
        <v>94</v>
      </c>
      <c r="Y135">
        <v>17</v>
      </c>
      <c r="Z135" t="s">
        <v>142</v>
      </c>
    </row>
    <row r="136" spans="21:26" x14ac:dyDescent="0.25">
      <c r="U136">
        <v>12</v>
      </c>
      <c r="V136">
        <v>18</v>
      </c>
      <c r="W136">
        <v>51</v>
      </c>
      <c r="Y136">
        <v>18</v>
      </c>
      <c r="Z136" t="s">
        <v>143</v>
      </c>
    </row>
    <row r="137" spans="21:26" x14ac:dyDescent="0.25">
      <c r="U137">
        <v>81</v>
      </c>
      <c r="V137">
        <v>89</v>
      </c>
      <c r="W137">
        <v>55</v>
      </c>
      <c r="Y137">
        <v>19</v>
      </c>
      <c r="Z137" t="s">
        <v>142</v>
      </c>
    </row>
    <row r="138" spans="21:26" x14ac:dyDescent="0.25">
      <c r="U138">
        <v>11</v>
      </c>
      <c r="V138">
        <v>58</v>
      </c>
      <c r="W138">
        <v>57</v>
      </c>
      <c r="Y138">
        <v>20</v>
      </c>
      <c r="Z138" t="s">
        <v>142</v>
      </c>
    </row>
    <row r="139" spans="21:26" x14ac:dyDescent="0.25">
      <c r="U139">
        <v>9</v>
      </c>
      <c r="V139">
        <v>52</v>
      </c>
      <c r="W139">
        <v>77</v>
      </c>
      <c r="Y139">
        <v>21</v>
      </c>
      <c r="Z139" t="s">
        <v>142</v>
      </c>
    </row>
    <row r="140" spans="21:26" x14ac:dyDescent="0.25">
      <c r="U140">
        <v>66</v>
      </c>
      <c r="V140">
        <v>54</v>
      </c>
      <c r="Y140">
        <v>22</v>
      </c>
      <c r="Z140" t="s">
        <v>143</v>
      </c>
    </row>
    <row r="141" spans="21:26" x14ac:dyDescent="0.25">
      <c r="U141">
        <v>34</v>
      </c>
      <c r="V141">
        <v>88</v>
      </c>
      <c r="Y141">
        <v>23</v>
      </c>
      <c r="Z141" t="s">
        <v>142</v>
      </c>
    </row>
    <row r="142" spans="21:26" x14ac:dyDescent="0.25">
      <c r="U142">
        <v>30</v>
      </c>
      <c r="V142">
        <v>67</v>
      </c>
      <c r="Y142">
        <v>24</v>
      </c>
      <c r="Z142" t="s">
        <v>142</v>
      </c>
    </row>
    <row r="143" spans="21:26" x14ac:dyDescent="0.25">
      <c r="U143">
        <v>48</v>
      </c>
      <c r="V143">
        <v>10</v>
      </c>
      <c r="Y143">
        <v>25</v>
      </c>
      <c r="Z143" t="s">
        <v>142</v>
      </c>
    </row>
    <row r="144" spans="21:26" x14ac:dyDescent="0.25">
      <c r="U144">
        <v>43</v>
      </c>
      <c r="Y144">
        <v>26</v>
      </c>
      <c r="Z144" t="s">
        <v>142</v>
      </c>
    </row>
    <row r="145" spans="21:26" x14ac:dyDescent="0.25">
      <c r="U145">
        <v>42</v>
      </c>
      <c r="Y145">
        <v>27</v>
      </c>
      <c r="Z145" t="s">
        <v>144</v>
      </c>
    </row>
    <row r="146" spans="21:26" x14ac:dyDescent="0.25">
      <c r="U146">
        <v>71</v>
      </c>
      <c r="Y146">
        <v>28</v>
      </c>
      <c r="Z146" t="s">
        <v>143</v>
      </c>
    </row>
    <row r="147" spans="21:26" x14ac:dyDescent="0.25">
      <c r="U147">
        <v>21</v>
      </c>
      <c r="Y147">
        <v>29</v>
      </c>
      <c r="Z147" t="s">
        <v>143</v>
      </c>
    </row>
    <row r="148" spans="21:26" x14ac:dyDescent="0.25">
      <c r="U148">
        <v>70</v>
      </c>
      <c r="Y148">
        <v>30</v>
      </c>
      <c r="Z148" t="s">
        <v>142</v>
      </c>
    </row>
    <row r="149" spans="21:26" x14ac:dyDescent="0.25">
      <c r="U149">
        <v>68</v>
      </c>
      <c r="Y149">
        <v>31</v>
      </c>
      <c r="Z149" t="s">
        <v>142</v>
      </c>
    </row>
    <row r="150" spans="21:26" x14ac:dyDescent="0.25">
      <c r="U150">
        <v>90</v>
      </c>
      <c r="Y150">
        <v>32</v>
      </c>
      <c r="Z150" t="s">
        <v>142</v>
      </c>
    </row>
    <row r="151" spans="21:26" x14ac:dyDescent="0.25">
      <c r="U151">
        <v>25</v>
      </c>
      <c r="Y151">
        <v>33</v>
      </c>
      <c r="Z151" t="s">
        <v>142</v>
      </c>
    </row>
    <row r="152" spans="21:26" x14ac:dyDescent="0.25">
      <c r="U152">
        <v>39</v>
      </c>
      <c r="Y152">
        <v>34</v>
      </c>
      <c r="Z152" t="s">
        <v>142</v>
      </c>
    </row>
    <row r="153" spans="21:26" x14ac:dyDescent="0.25">
      <c r="U153">
        <v>1</v>
      </c>
      <c r="Y153">
        <v>35</v>
      </c>
      <c r="Z153" t="s">
        <v>143</v>
      </c>
    </row>
    <row r="154" spans="21:26" x14ac:dyDescent="0.25">
      <c r="U154">
        <v>69</v>
      </c>
      <c r="Y154">
        <v>36</v>
      </c>
      <c r="Z154" t="s">
        <v>143</v>
      </c>
    </row>
    <row r="155" spans="21:26" x14ac:dyDescent="0.25">
      <c r="U155">
        <v>38</v>
      </c>
      <c r="Y155">
        <v>37</v>
      </c>
      <c r="Z155" t="s">
        <v>143</v>
      </c>
    </row>
    <row r="156" spans="21:26" x14ac:dyDescent="0.25">
      <c r="U156">
        <v>7</v>
      </c>
      <c r="Y156">
        <v>38</v>
      </c>
      <c r="Z156" t="s">
        <v>142</v>
      </c>
    </row>
    <row r="157" spans="21:26" x14ac:dyDescent="0.25">
      <c r="U157">
        <v>26</v>
      </c>
      <c r="Y157">
        <v>39</v>
      </c>
      <c r="Z157" t="s">
        <v>142</v>
      </c>
    </row>
    <row r="158" spans="21:26" x14ac:dyDescent="0.25">
      <c r="U158">
        <v>84</v>
      </c>
      <c r="Y158">
        <v>40</v>
      </c>
      <c r="Z158" t="s">
        <v>142</v>
      </c>
    </row>
    <row r="159" spans="21:26" x14ac:dyDescent="0.25">
      <c r="U159">
        <v>13</v>
      </c>
      <c r="Y159">
        <v>41</v>
      </c>
      <c r="Z159" t="s">
        <v>143</v>
      </c>
    </row>
    <row r="160" spans="21:26" x14ac:dyDescent="0.25">
      <c r="U160">
        <v>83</v>
      </c>
      <c r="Y160">
        <v>42</v>
      </c>
      <c r="Z160" t="s">
        <v>142</v>
      </c>
    </row>
    <row r="161" spans="21:26" x14ac:dyDescent="0.25">
      <c r="U161">
        <v>4</v>
      </c>
      <c r="Y161">
        <v>43</v>
      </c>
      <c r="Z161" t="s">
        <v>142</v>
      </c>
    </row>
    <row r="162" spans="21:26" x14ac:dyDescent="0.25">
      <c r="U162">
        <v>5</v>
      </c>
      <c r="Y162">
        <v>44</v>
      </c>
      <c r="Z162" t="s">
        <v>143</v>
      </c>
    </row>
    <row r="163" spans="21:26" x14ac:dyDescent="0.25">
      <c r="U163">
        <v>73</v>
      </c>
      <c r="Y163">
        <v>45</v>
      </c>
      <c r="Z163" t="s">
        <v>143</v>
      </c>
    </row>
    <row r="164" spans="21:26" x14ac:dyDescent="0.25">
      <c r="U164">
        <v>74</v>
      </c>
      <c r="Y164">
        <v>46</v>
      </c>
      <c r="Z164" t="s">
        <v>142</v>
      </c>
    </row>
    <row r="165" spans="21:26" x14ac:dyDescent="0.25">
      <c r="U165">
        <v>6</v>
      </c>
      <c r="Y165">
        <v>47</v>
      </c>
      <c r="Z165" t="s">
        <v>142</v>
      </c>
    </row>
    <row r="166" spans="21:26" x14ac:dyDescent="0.25">
      <c r="U166">
        <v>98</v>
      </c>
      <c r="Y166">
        <v>48</v>
      </c>
      <c r="Z166" t="s">
        <v>142</v>
      </c>
    </row>
    <row r="167" spans="21:26" x14ac:dyDescent="0.25">
      <c r="U167">
        <v>20</v>
      </c>
      <c r="Y167">
        <v>49</v>
      </c>
      <c r="Z167" t="s">
        <v>143</v>
      </c>
    </row>
    <row r="168" spans="21:26" x14ac:dyDescent="0.25">
      <c r="U168">
        <v>87</v>
      </c>
      <c r="Y168">
        <v>50</v>
      </c>
      <c r="Z168" t="s">
        <v>144</v>
      </c>
    </row>
    <row r="169" spans="21:26" x14ac:dyDescent="0.25">
      <c r="Y169">
        <v>51</v>
      </c>
      <c r="Z169" t="s">
        <v>144</v>
      </c>
    </row>
    <row r="170" spans="21:26" x14ac:dyDescent="0.25">
      <c r="Y170">
        <v>52</v>
      </c>
      <c r="Z170" t="s">
        <v>143</v>
      </c>
    </row>
    <row r="171" spans="21:26" x14ac:dyDescent="0.25">
      <c r="Y171">
        <v>53</v>
      </c>
      <c r="Z171" t="s">
        <v>143</v>
      </c>
    </row>
    <row r="172" spans="21:26" x14ac:dyDescent="0.25">
      <c r="Y172">
        <v>54</v>
      </c>
      <c r="Z172" t="s">
        <v>143</v>
      </c>
    </row>
    <row r="173" spans="21:26" x14ac:dyDescent="0.25">
      <c r="Y173">
        <v>55</v>
      </c>
      <c r="Z173" t="s">
        <v>144</v>
      </c>
    </row>
    <row r="174" spans="21:26" x14ac:dyDescent="0.25">
      <c r="Y174">
        <v>56</v>
      </c>
      <c r="Z174" t="s">
        <v>143</v>
      </c>
    </row>
    <row r="175" spans="21:26" x14ac:dyDescent="0.25">
      <c r="Y175">
        <v>57</v>
      </c>
      <c r="Z175" t="s">
        <v>144</v>
      </c>
    </row>
    <row r="176" spans="21:26" x14ac:dyDescent="0.25">
      <c r="Y176">
        <v>58</v>
      </c>
      <c r="Z176" t="s">
        <v>143</v>
      </c>
    </row>
    <row r="177" spans="25:26" x14ac:dyDescent="0.25">
      <c r="Y177">
        <v>59</v>
      </c>
      <c r="Z177" t="s">
        <v>144</v>
      </c>
    </row>
    <row r="178" spans="25:26" x14ac:dyDescent="0.25">
      <c r="Y178">
        <v>60</v>
      </c>
      <c r="Z178" t="s">
        <v>144</v>
      </c>
    </row>
    <row r="179" spans="25:26" x14ac:dyDescent="0.25">
      <c r="Y179">
        <v>61</v>
      </c>
      <c r="Z179" t="s">
        <v>144</v>
      </c>
    </row>
    <row r="180" spans="25:26" x14ac:dyDescent="0.25">
      <c r="Y180">
        <v>62</v>
      </c>
      <c r="Z180" t="s">
        <v>144</v>
      </c>
    </row>
    <row r="181" spans="25:26" x14ac:dyDescent="0.25">
      <c r="Y181">
        <v>63</v>
      </c>
      <c r="Z181" t="s">
        <v>142</v>
      </c>
    </row>
    <row r="182" spans="25:26" x14ac:dyDescent="0.25">
      <c r="Y182">
        <v>64</v>
      </c>
      <c r="Z182" t="s">
        <v>142</v>
      </c>
    </row>
    <row r="183" spans="25:26" x14ac:dyDescent="0.25">
      <c r="Y183">
        <v>65</v>
      </c>
      <c r="Z183" t="s">
        <v>142</v>
      </c>
    </row>
    <row r="184" spans="25:26" x14ac:dyDescent="0.25">
      <c r="Y184">
        <v>66</v>
      </c>
      <c r="Z184" t="s">
        <v>142</v>
      </c>
    </row>
    <row r="185" spans="25:26" x14ac:dyDescent="0.25">
      <c r="Y185">
        <v>67</v>
      </c>
      <c r="Z185" t="s">
        <v>143</v>
      </c>
    </row>
    <row r="186" spans="25:26" x14ac:dyDescent="0.25">
      <c r="Y186">
        <v>68</v>
      </c>
      <c r="Z186" t="s">
        <v>142</v>
      </c>
    </row>
    <row r="187" spans="25:26" x14ac:dyDescent="0.25">
      <c r="Y187">
        <v>69</v>
      </c>
      <c r="Z187" t="s">
        <v>142</v>
      </c>
    </row>
    <row r="188" spans="25:26" x14ac:dyDescent="0.25">
      <c r="Y188">
        <v>70</v>
      </c>
      <c r="Z188" t="s">
        <v>142</v>
      </c>
    </row>
    <row r="189" spans="25:26" x14ac:dyDescent="0.25">
      <c r="Y189">
        <v>71</v>
      </c>
      <c r="Z189" t="s">
        <v>142</v>
      </c>
    </row>
    <row r="190" spans="25:26" x14ac:dyDescent="0.25">
      <c r="Y190">
        <v>72</v>
      </c>
      <c r="Z190" t="s">
        <v>143</v>
      </c>
    </row>
    <row r="191" spans="25:26" x14ac:dyDescent="0.25">
      <c r="Y191">
        <v>73</v>
      </c>
      <c r="Z191" t="s">
        <v>142</v>
      </c>
    </row>
    <row r="192" spans="25:26" x14ac:dyDescent="0.25">
      <c r="Y192">
        <v>74</v>
      </c>
      <c r="Z192" t="s">
        <v>142</v>
      </c>
    </row>
    <row r="193" spans="25:26" x14ac:dyDescent="0.25">
      <c r="Y193">
        <v>75</v>
      </c>
      <c r="Z193" t="s">
        <v>144</v>
      </c>
    </row>
    <row r="194" spans="25:26" x14ac:dyDescent="0.25">
      <c r="Y194">
        <v>76</v>
      </c>
      <c r="Z194" t="s">
        <v>144</v>
      </c>
    </row>
    <row r="195" spans="25:26" x14ac:dyDescent="0.25">
      <c r="Y195">
        <v>77</v>
      </c>
      <c r="Z195" t="s">
        <v>144</v>
      </c>
    </row>
    <row r="196" spans="25:26" x14ac:dyDescent="0.25">
      <c r="Y196">
        <v>78</v>
      </c>
      <c r="Z196" t="s">
        <v>144</v>
      </c>
    </row>
    <row r="197" spans="25:26" x14ac:dyDescent="0.25">
      <c r="Y197">
        <v>79</v>
      </c>
      <c r="Z197" t="s">
        <v>143</v>
      </c>
    </row>
    <row r="198" spans="25:26" x14ac:dyDescent="0.25">
      <c r="Y198">
        <v>80</v>
      </c>
      <c r="Z198" t="s">
        <v>144</v>
      </c>
    </row>
    <row r="199" spans="25:26" x14ac:dyDescent="0.25">
      <c r="Y199">
        <v>81</v>
      </c>
      <c r="Z199" t="s">
        <v>142</v>
      </c>
    </row>
    <row r="200" spans="25:26" x14ac:dyDescent="0.25">
      <c r="Y200">
        <v>82</v>
      </c>
      <c r="Z200" t="s">
        <v>142</v>
      </c>
    </row>
    <row r="201" spans="25:26" x14ac:dyDescent="0.25">
      <c r="Y201">
        <v>83</v>
      </c>
      <c r="Z201" t="s">
        <v>142</v>
      </c>
    </row>
    <row r="202" spans="25:26" x14ac:dyDescent="0.25">
      <c r="Y202">
        <v>84</v>
      </c>
      <c r="Z202" t="s">
        <v>142</v>
      </c>
    </row>
    <row r="203" spans="25:26" x14ac:dyDescent="0.25">
      <c r="Y203">
        <v>85</v>
      </c>
      <c r="Z203" t="s">
        <v>143</v>
      </c>
    </row>
    <row r="204" spans="25:26" x14ac:dyDescent="0.25">
      <c r="Y204">
        <v>86</v>
      </c>
      <c r="Z204" t="s">
        <v>143</v>
      </c>
    </row>
    <row r="205" spans="25:26" x14ac:dyDescent="0.25">
      <c r="Y205">
        <v>87</v>
      </c>
      <c r="Z205" t="s">
        <v>142</v>
      </c>
    </row>
    <row r="206" spans="25:26" x14ac:dyDescent="0.25">
      <c r="Y206">
        <v>88</v>
      </c>
      <c r="Z206" t="s">
        <v>143</v>
      </c>
    </row>
    <row r="207" spans="25:26" x14ac:dyDescent="0.25">
      <c r="Y207">
        <v>89</v>
      </c>
      <c r="Z207" t="s">
        <v>143</v>
      </c>
    </row>
    <row r="208" spans="25:26" x14ac:dyDescent="0.25">
      <c r="Y208">
        <v>90</v>
      </c>
      <c r="Z208" t="s">
        <v>142</v>
      </c>
    </row>
    <row r="209" spans="25:26" x14ac:dyDescent="0.25">
      <c r="Y209">
        <v>91</v>
      </c>
      <c r="Z209" t="s">
        <v>143</v>
      </c>
    </row>
    <row r="210" spans="25:26" x14ac:dyDescent="0.25">
      <c r="Y210">
        <v>92</v>
      </c>
      <c r="Z210" t="s">
        <v>144</v>
      </c>
    </row>
    <row r="211" spans="25:26" x14ac:dyDescent="0.25">
      <c r="Y211">
        <v>93</v>
      </c>
      <c r="Z211" t="s">
        <v>144</v>
      </c>
    </row>
    <row r="212" spans="25:26" x14ac:dyDescent="0.25">
      <c r="Y212">
        <v>94</v>
      </c>
      <c r="Z212" t="s">
        <v>144</v>
      </c>
    </row>
    <row r="213" spans="25:26" x14ac:dyDescent="0.25">
      <c r="Y213">
        <v>95</v>
      </c>
      <c r="Z213" t="s">
        <v>144</v>
      </c>
    </row>
    <row r="214" spans="25:26" x14ac:dyDescent="0.25">
      <c r="Y214">
        <v>98</v>
      </c>
      <c r="Z214" t="s">
        <v>142</v>
      </c>
    </row>
  </sheetData>
  <autoFilter ref="Y118:Z118" xr:uid="{F52CD13C-8417-48F9-9DD3-C7B82EFB4024}">
    <sortState xmlns:xlrd2="http://schemas.microsoft.com/office/spreadsheetml/2017/richdata2" ref="Y119:Z214">
      <sortCondition ref="Y118"/>
    </sortState>
  </autoFilter>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B0405-B9D2-425D-A918-96BFFED376C4}">
  <dimension ref="A1:R119"/>
  <sheetViews>
    <sheetView showGridLines="0" showRowColHeaders="0" tabSelected="1" workbookViewId="0">
      <selection activeCell="B19" sqref="B19:C19"/>
    </sheetView>
  </sheetViews>
  <sheetFormatPr defaultColWidth="0" defaultRowHeight="15" zeroHeight="1" x14ac:dyDescent="0.25"/>
  <cols>
    <col min="1" max="1" width="7.5703125" style="28" customWidth="1"/>
    <col min="2" max="4" width="11.85546875" style="28" customWidth="1"/>
    <col min="5" max="5" width="23" style="28" customWidth="1"/>
    <col min="6" max="6" width="8.140625" style="28" customWidth="1"/>
    <col min="7" max="7" width="9.140625" style="65" hidden="1"/>
    <col min="8" max="8" width="14.140625" style="28" hidden="1"/>
    <col min="9" max="9" width="9.140625" style="28" hidden="1"/>
    <col min="10" max="10" width="16.28515625" style="28" hidden="1"/>
    <col min="11" max="13" width="9.140625" style="28" hidden="1"/>
    <col min="14" max="14" width="9.42578125" style="28" hidden="1"/>
    <col min="15" max="16384" width="9.140625" style="28" hidden="1"/>
  </cols>
  <sheetData>
    <row r="1" spans="1:18" x14ac:dyDescent="0.25">
      <c r="A1" s="37"/>
      <c r="B1" s="38"/>
      <c r="C1" s="38"/>
      <c r="D1" s="38"/>
      <c r="E1" s="38"/>
      <c r="F1" s="38"/>
    </row>
    <row r="2" spans="1:18" x14ac:dyDescent="0.25">
      <c r="A2" s="39"/>
      <c r="B2" s="40"/>
      <c r="C2" s="40"/>
      <c r="D2" s="40"/>
      <c r="E2" s="40"/>
      <c r="F2" s="40"/>
      <c r="J2"/>
      <c r="K2"/>
      <c r="L2"/>
      <c r="M2"/>
      <c r="N2"/>
      <c r="O2"/>
      <c r="P2"/>
      <c r="Q2"/>
      <c r="R2"/>
    </row>
    <row r="3" spans="1:18" x14ac:dyDescent="0.25">
      <c r="A3" s="39"/>
      <c r="B3" s="40"/>
      <c r="C3" s="40"/>
      <c r="D3" s="40"/>
      <c r="E3" s="40"/>
      <c r="F3" s="40"/>
      <c r="J3"/>
      <c r="K3"/>
      <c r="L3"/>
      <c r="M3"/>
      <c r="N3"/>
      <c r="O3"/>
      <c r="P3"/>
      <c r="Q3"/>
      <c r="R3"/>
    </row>
    <row r="4" spans="1:18" ht="15.75" x14ac:dyDescent="0.25">
      <c r="A4" s="41"/>
      <c r="B4" s="59" t="s">
        <v>164</v>
      </c>
      <c r="C4" s="59"/>
      <c r="D4" s="59"/>
      <c r="E4" s="59"/>
      <c r="F4" s="42"/>
      <c r="J4"/>
      <c r="K4"/>
      <c r="L4"/>
      <c r="M4"/>
      <c r="N4"/>
      <c r="O4"/>
      <c r="P4"/>
      <c r="Q4"/>
      <c r="R4"/>
    </row>
    <row r="5" spans="1:18" x14ac:dyDescent="0.25">
      <c r="A5" s="60" t="s">
        <v>163</v>
      </c>
      <c r="B5" s="60"/>
      <c r="C5" s="60"/>
      <c r="D5" s="60"/>
      <c r="E5" s="60"/>
      <c r="F5" s="60"/>
      <c r="H5"/>
      <c r="J5"/>
      <c r="K5"/>
      <c r="L5"/>
      <c r="M5"/>
      <c r="N5"/>
      <c r="O5"/>
      <c r="P5"/>
      <c r="Q5"/>
      <c r="R5"/>
    </row>
    <row r="6" spans="1:18" x14ac:dyDescent="0.25">
      <c r="A6" s="53"/>
      <c r="B6" s="53"/>
      <c r="C6" s="53"/>
      <c r="D6" s="53"/>
      <c r="E6" s="53"/>
      <c r="F6" s="53"/>
      <c r="H6"/>
      <c r="J6"/>
      <c r="K6"/>
      <c r="L6"/>
      <c r="M6"/>
      <c r="N6"/>
      <c r="O6"/>
      <c r="P6"/>
      <c r="Q6"/>
      <c r="R6"/>
    </row>
    <row r="7" spans="1:18" ht="15" customHeight="1" x14ac:dyDescent="0.25">
      <c r="A7" s="61" t="s">
        <v>267</v>
      </c>
      <c r="B7" s="61"/>
      <c r="C7" s="61"/>
      <c r="D7" s="61"/>
      <c r="E7" s="61"/>
      <c r="F7" s="61"/>
      <c r="H7"/>
      <c r="J7"/>
      <c r="K7"/>
      <c r="L7"/>
      <c r="M7"/>
      <c r="N7"/>
      <c r="O7"/>
      <c r="P7"/>
      <c r="Q7"/>
      <c r="R7"/>
    </row>
    <row r="8" spans="1:18" x14ac:dyDescent="0.25">
      <c r="A8" s="61"/>
      <c r="B8" s="61"/>
      <c r="C8" s="61"/>
      <c r="D8" s="61"/>
      <c r="E8" s="61"/>
      <c r="F8" s="61"/>
      <c r="H8"/>
      <c r="J8"/>
      <c r="K8"/>
      <c r="L8"/>
      <c r="M8"/>
      <c r="N8"/>
      <c r="O8"/>
      <c r="P8"/>
      <c r="Q8"/>
      <c r="R8"/>
    </row>
    <row r="9" spans="1:18" x14ac:dyDescent="0.25">
      <c r="A9" s="61"/>
      <c r="B9" s="61"/>
      <c r="C9" s="61"/>
      <c r="D9" s="61"/>
      <c r="E9" s="61"/>
      <c r="F9" s="61"/>
      <c r="H9"/>
      <c r="J9"/>
      <c r="K9"/>
      <c r="L9"/>
      <c r="M9"/>
      <c r="N9"/>
      <c r="O9"/>
      <c r="P9"/>
      <c r="Q9"/>
      <c r="R9"/>
    </row>
    <row r="10" spans="1:18" ht="1.5" customHeight="1" x14ac:dyDescent="0.25">
      <c r="A10" s="61"/>
      <c r="B10" s="61"/>
      <c r="C10" s="61"/>
      <c r="D10" s="61"/>
      <c r="E10" s="61"/>
      <c r="F10" s="61"/>
      <c r="H10"/>
      <c r="J10"/>
      <c r="K10"/>
      <c r="L10"/>
      <c r="M10"/>
      <c r="N10"/>
      <c r="O10"/>
      <c r="P10"/>
      <c r="Q10"/>
      <c r="R10"/>
    </row>
    <row r="11" spans="1:18" ht="15" customHeight="1" x14ac:dyDescent="0.25">
      <c r="A11" s="62" t="s">
        <v>265</v>
      </c>
      <c r="B11" s="62"/>
      <c r="C11" s="62"/>
      <c r="D11" s="62"/>
      <c r="E11" s="62"/>
      <c r="F11" s="62"/>
      <c r="H11"/>
      <c r="J11"/>
      <c r="K11"/>
      <c r="L11"/>
      <c r="M11"/>
      <c r="N11"/>
      <c r="O11"/>
      <c r="P11"/>
      <c r="Q11"/>
      <c r="R11"/>
    </row>
    <row r="12" spans="1:18" x14ac:dyDescent="0.25">
      <c r="A12" s="62"/>
      <c r="B12" s="62"/>
      <c r="C12" s="62"/>
      <c r="D12" s="62"/>
      <c r="E12" s="62"/>
      <c r="F12" s="62"/>
      <c r="H12"/>
      <c r="J12"/>
      <c r="K12"/>
      <c r="L12"/>
      <c r="M12"/>
      <c r="N12"/>
      <c r="O12"/>
      <c r="P12"/>
      <c r="Q12"/>
      <c r="R12"/>
    </row>
    <row r="13" spans="1:18" x14ac:dyDescent="0.25">
      <c r="A13" s="62"/>
      <c r="B13" s="62"/>
      <c r="C13" s="62"/>
      <c r="D13" s="62"/>
      <c r="E13" s="62"/>
      <c r="F13" s="62"/>
      <c r="H13"/>
      <c r="J13"/>
      <c r="K13"/>
      <c r="L13"/>
      <c r="M13"/>
      <c r="N13"/>
      <c r="O13"/>
      <c r="P13"/>
      <c r="Q13"/>
      <c r="R13"/>
    </row>
    <row r="14" spans="1:18" ht="7.5" customHeight="1" x14ac:dyDescent="0.25">
      <c r="A14" s="54"/>
      <c r="B14" s="55"/>
      <c r="C14" s="55"/>
      <c r="D14" s="55"/>
      <c r="E14" s="55"/>
      <c r="F14" s="55"/>
      <c r="H14"/>
      <c r="J14"/>
      <c r="K14"/>
      <c r="L14"/>
      <c r="M14"/>
      <c r="N14"/>
      <c r="O14"/>
      <c r="P14"/>
      <c r="Q14"/>
      <c r="R14"/>
    </row>
    <row r="15" spans="1:18" x14ac:dyDescent="0.25">
      <c r="A15" s="56" t="s">
        <v>266</v>
      </c>
      <c r="B15" s="55"/>
      <c r="C15" s="55"/>
      <c r="D15" s="55"/>
      <c r="E15" s="55"/>
      <c r="F15" s="55"/>
      <c r="H15"/>
      <c r="J15"/>
      <c r="K15"/>
      <c r="L15"/>
      <c r="M15"/>
      <c r="N15"/>
      <c r="O15"/>
      <c r="P15"/>
      <c r="Q15"/>
      <c r="R15"/>
    </row>
    <row r="16" spans="1:18" x14ac:dyDescent="0.25">
      <c r="A16" s="41"/>
      <c r="B16" s="42"/>
      <c r="C16" s="42"/>
      <c r="D16" s="42"/>
      <c r="E16" s="42"/>
      <c r="F16" s="42"/>
      <c r="J16"/>
      <c r="K16"/>
      <c r="L16"/>
      <c r="M16"/>
      <c r="N16"/>
      <c r="O16"/>
      <c r="P16"/>
      <c r="Q16"/>
      <c r="R16"/>
    </row>
    <row r="17" spans="1:18" ht="6" customHeight="1" x14ac:dyDescent="0.25">
      <c r="A17" s="43"/>
      <c r="B17" s="31"/>
      <c r="C17" s="31"/>
      <c r="D17" s="31"/>
      <c r="E17" s="31"/>
      <c r="F17" s="63"/>
      <c r="G17" s="66"/>
      <c r="J17"/>
      <c r="K17"/>
      <c r="L17"/>
      <c r="M17"/>
      <c r="N17"/>
      <c r="O17"/>
      <c r="P17"/>
      <c r="Q17"/>
      <c r="R17"/>
    </row>
    <row r="18" spans="1:18" ht="15" customHeight="1" x14ac:dyDescent="0.25">
      <c r="A18" s="43"/>
      <c r="B18" s="57" t="s">
        <v>161</v>
      </c>
      <c r="C18" s="57"/>
      <c r="D18" s="31"/>
      <c r="E18" s="32" t="s">
        <v>262</v>
      </c>
      <c r="F18" s="63"/>
      <c r="G18" s="66"/>
    </row>
    <row r="19" spans="1:18" x14ac:dyDescent="0.25">
      <c r="A19" s="43"/>
      <c r="B19" s="58" t="s">
        <v>160</v>
      </c>
      <c r="C19" s="58"/>
      <c r="D19" s="31"/>
      <c r="E19" s="33"/>
      <c r="F19" s="63"/>
      <c r="G19" s="66"/>
      <c r="H19" s="64">
        <f>IF(B19="DE",E19,IF(B19="FR",VLOOKUP(E19,$N$23:$P$118,3,FALSE),B19))</f>
        <v>0</v>
      </c>
    </row>
    <row r="20" spans="1:18" ht="7.5" customHeight="1" x14ac:dyDescent="0.25">
      <c r="A20" s="43"/>
      <c r="B20" s="31"/>
      <c r="C20" s="31"/>
      <c r="D20" s="31"/>
      <c r="E20" s="31"/>
      <c r="F20" s="63"/>
      <c r="G20" s="66"/>
    </row>
    <row r="21" spans="1:18" ht="7.5" customHeight="1" thickBot="1" x14ac:dyDescent="0.3">
      <c r="A21" s="43"/>
      <c r="B21" s="31"/>
      <c r="C21" s="31"/>
      <c r="D21" s="31"/>
      <c r="E21" s="31"/>
      <c r="F21" s="63"/>
      <c r="G21" s="66"/>
    </row>
    <row r="22" spans="1:18" ht="25.5" x14ac:dyDescent="0.25">
      <c r="A22" s="43"/>
      <c r="B22" s="34" t="s">
        <v>156</v>
      </c>
      <c r="C22" s="35" t="s">
        <v>157</v>
      </c>
      <c r="D22" s="35" t="s">
        <v>158</v>
      </c>
      <c r="E22" s="36" t="s">
        <v>162</v>
      </c>
      <c r="F22" s="63"/>
      <c r="G22" s="67"/>
    </row>
    <row r="23" spans="1:18" x14ac:dyDescent="0.25">
      <c r="A23" s="43"/>
      <c r="B23" s="46">
        <v>740</v>
      </c>
      <c r="C23" s="47">
        <v>0.4</v>
      </c>
      <c r="D23" s="47">
        <v>1</v>
      </c>
      <c r="E23" s="44" t="str" cm="1">
        <f t="array" ref="E23">IFERROR(INDEX('FINAL DE mýto LTL, FTL'!$D$8:$AJ$114,MATCH(KALKULAČKA!$H$19,'FINAL DE mýto LTL, FTL'!$B$8:$B$114,0),KALKULAČKA!D23),"")</f>
        <v/>
      </c>
      <c r="F23" s="63"/>
      <c r="G23" s="66"/>
      <c r="I23" s="29" t="s">
        <v>159</v>
      </c>
      <c r="J23" s="29" t="s">
        <v>263</v>
      </c>
      <c r="K23" s="28" t="s">
        <v>264</v>
      </c>
      <c r="M23" s="28" t="s">
        <v>165</v>
      </c>
      <c r="N23" s="28" t="str">
        <f>"FR"&amp;"-"&amp;0&amp;O23</f>
        <v>FR-01</v>
      </c>
      <c r="O23">
        <v>1</v>
      </c>
      <c r="P23" t="s">
        <v>142</v>
      </c>
    </row>
    <row r="24" spans="1:18" x14ac:dyDescent="0.25">
      <c r="A24" s="43"/>
      <c r="B24" s="48">
        <v>1480</v>
      </c>
      <c r="C24" s="49">
        <v>0.8</v>
      </c>
      <c r="D24" s="49">
        <v>2</v>
      </c>
      <c r="E24" s="44" t="str" cm="1">
        <f t="array" ref="E24">IFERROR(INDEX('FINAL DE mýto LTL, FTL'!$D$8:$AJ$114,MATCH(KALKULAČKA!$H$19,'FINAL DE mýto LTL, FTL'!$B$8:$B$114,0),KALKULAČKA!D24),"")</f>
        <v/>
      </c>
      <c r="F24" s="63"/>
      <c r="G24" s="66"/>
      <c r="I24" s="29" t="s">
        <v>160</v>
      </c>
      <c r="J24" s="29" t="s">
        <v>2</v>
      </c>
      <c r="K24" s="52" t="s">
        <v>166</v>
      </c>
      <c r="N24" s="28" t="str">
        <f t="shared" ref="N24:N31" si="0">"FR"&amp;"-"&amp;0&amp;O24</f>
        <v>FR-02</v>
      </c>
      <c r="O24">
        <v>2</v>
      </c>
      <c r="P24" t="s">
        <v>144</v>
      </c>
    </row>
    <row r="25" spans="1:18" x14ac:dyDescent="0.25">
      <c r="A25" s="43"/>
      <c r="B25" s="46">
        <v>2220</v>
      </c>
      <c r="C25" s="47">
        <v>1.2</v>
      </c>
      <c r="D25" s="47">
        <v>3</v>
      </c>
      <c r="E25" s="44" t="str" cm="1">
        <f t="array" ref="E25">IFERROR(INDEX('FINAL DE mýto LTL, FTL'!$D$8:$AJ$114,MATCH(KALKULAČKA!$H$19,'FINAL DE mýto LTL, FTL'!$B$8:$B$114,0),KALKULAČKA!D25),"")</f>
        <v/>
      </c>
      <c r="F25" s="63"/>
      <c r="G25" s="66"/>
      <c r="I25" s="29" t="s">
        <v>150</v>
      </c>
      <c r="J25" s="29" t="s">
        <v>3</v>
      </c>
      <c r="K25" s="52" t="s">
        <v>167</v>
      </c>
      <c r="N25" s="28" t="str">
        <f t="shared" si="0"/>
        <v>FR-03</v>
      </c>
      <c r="O25">
        <v>3</v>
      </c>
      <c r="P25" t="s">
        <v>142</v>
      </c>
    </row>
    <row r="26" spans="1:18" x14ac:dyDescent="0.25">
      <c r="A26" s="43"/>
      <c r="B26" s="48">
        <v>2960</v>
      </c>
      <c r="C26" s="49">
        <v>1.6</v>
      </c>
      <c r="D26" s="49">
        <v>4</v>
      </c>
      <c r="E26" s="44" t="str" cm="1">
        <f t="array" ref="E26">IFERROR(INDEX('FINAL DE mýto LTL, FTL'!$D$8:$AJ$114,MATCH(KALKULAČKA!$H$19,'FINAL DE mýto LTL, FTL'!$B$8:$B$114,0),KALKULAČKA!D26),"")</f>
        <v/>
      </c>
      <c r="F26" s="63"/>
      <c r="G26" s="66"/>
      <c r="I26" s="29" t="s">
        <v>141</v>
      </c>
      <c r="J26" s="29" t="s">
        <v>4</v>
      </c>
      <c r="K26" s="52" t="s">
        <v>168</v>
      </c>
      <c r="N26" s="28" t="str">
        <f t="shared" si="0"/>
        <v>FR-04</v>
      </c>
      <c r="O26">
        <v>4</v>
      </c>
      <c r="P26" t="s">
        <v>142</v>
      </c>
    </row>
    <row r="27" spans="1:18" x14ac:dyDescent="0.25">
      <c r="A27" s="43"/>
      <c r="B27" s="46">
        <v>3700</v>
      </c>
      <c r="C27" s="47">
        <v>2</v>
      </c>
      <c r="D27" s="47">
        <v>5</v>
      </c>
      <c r="E27" s="44" t="str" cm="1">
        <f t="array" ref="E27">IFERROR(INDEX('FINAL DE mýto LTL, FTL'!$D$8:$AJ$114,MATCH(KALKULAČKA!$H$19,'FINAL DE mýto LTL, FTL'!$B$8:$B$114,0),KALKULAČKA!D27),"")</f>
        <v/>
      </c>
      <c r="F27" s="63"/>
      <c r="G27" s="66"/>
      <c r="I27" s="29" t="s">
        <v>165</v>
      </c>
      <c r="J27" s="29" t="s">
        <v>5</v>
      </c>
      <c r="K27" s="52" t="s">
        <v>169</v>
      </c>
      <c r="N27" s="28" t="str">
        <f t="shared" si="0"/>
        <v>FR-05</v>
      </c>
      <c r="O27">
        <v>5</v>
      </c>
      <c r="P27" t="s">
        <v>142</v>
      </c>
    </row>
    <row r="28" spans="1:18" x14ac:dyDescent="0.25">
      <c r="A28" s="43"/>
      <c r="B28" s="48">
        <v>4440</v>
      </c>
      <c r="C28" s="49">
        <v>2.4</v>
      </c>
      <c r="D28" s="49">
        <v>6</v>
      </c>
      <c r="E28" s="44" t="str" cm="1">
        <f t="array" ref="E28">IFERROR(INDEX('FINAL DE mýto LTL, FTL'!$D$8:$AJ$114,MATCH(KALKULAČKA!$H$19,'FINAL DE mýto LTL, FTL'!$B$8:$B$114,0),KALKULAČKA!D28),"")</f>
        <v/>
      </c>
      <c r="F28" s="63"/>
      <c r="G28" s="66"/>
      <c r="I28" s="29" t="s">
        <v>152</v>
      </c>
      <c r="J28" s="29" t="s">
        <v>6</v>
      </c>
      <c r="K28" s="52" t="s">
        <v>170</v>
      </c>
      <c r="N28" s="28" t="str">
        <f t="shared" si="0"/>
        <v>FR-06</v>
      </c>
      <c r="O28">
        <v>6</v>
      </c>
      <c r="P28" t="s">
        <v>142</v>
      </c>
    </row>
    <row r="29" spans="1:18" x14ac:dyDescent="0.25">
      <c r="A29" s="43"/>
      <c r="B29" s="46">
        <v>5180</v>
      </c>
      <c r="C29" s="47">
        <v>2.8</v>
      </c>
      <c r="D29" s="47">
        <v>7</v>
      </c>
      <c r="E29" s="44" t="str" cm="1">
        <f t="array" ref="E29">IFERROR(INDEX('FINAL DE mýto LTL, FTL'!$D$8:$AJ$114,MATCH(KALKULAČKA!$H$19,'FINAL DE mýto LTL, FTL'!$B$8:$B$114,0),KALKULAČKA!D29),"")</f>
        <v/>
      </c>
      <c r="F29" s="63"/>
      <c r="G29" s="66"/>
      <c r="I29" s="29" t="s">
        <v>151</v>
      </c>
      <c r="J29" s="29" t="s">
        <v>7</v>
      </c>
      <c r="K29" s="52" t="s">
        <v>171</v>
      </c>
      <c r="N29" s="28" t="str">
        <f t="shared" si="0"/>
        <v>FR-07</v>
      </c>
      <c r="O29">
        <v>7</v>
      </c>
      <c r="P29" t="s">
        <v>142</v>
      </c>
    </row>
    <row r="30" spans="1:18" x14ac:dyDescent="0.25">
      <c r="A30" s="43"/>
      <c r="B30" s="48">
        <v>5920</v>
      </c>
      <c r="C30" s="49">
        <v>3.2</v>
      </c>
      <c r="D30" s="49">
        <v>8</v>
      </c>
      <c r="E30" s="44" t="str" cm="1">
        <f t="array" ref="E30">IFERROR(INDEX('FINAL DE mýto LTL, FTL'!$D$8:$AJ$114,MATCH(KALKULAČKA!$H$19,'FINAL DE mýto LTL, FTL'!$B$8:$B$114,0),KALKULAČKA!D30),"")</f>
        <v/>
      </c>
      <c r="F30" s="63"/>
      <c r="G30" s="66"/>
      <c r="I30" s="29" t="s">
        <v>145</v>
      </c>
      <c r="J30" s="30" t="s">
        <v>8</v>
      </c>
      <c r="K30" s="52" t="s">
        <v>172</v>
      </c>
      <c r="N30" s="28" t="str">
        <f t="shared" si="0"/>
        <v>FR-08</v>
      </c>
      <c r="O30">
        <v>8</v>
      </c>
      <c r="P30" t="s">
        <v>144</v>
      </c>
    </row>
    <row r="31" spans="1:18" x14ac:dyDescent="0.25">
      <c r="A31" s="43"/>
      <c r="B31" s="46">
        <v>6660</v>
      </c>
      <c r="C31" s="47">
        <v>3.6</v>
      </c>
      <c r="D31" s="47">
        <v>9</v>
      </c>
      <c r="E31" s="44" t="str" cm="1">
        <f t="array" ref="E31">IFERROR(INDEX('FINAL DE mýto LTL, FTL'!$D$8:$AJ$114,MATCH(KALKULAČKA!$H$19,'FINAL DE mýto LTL, FTL'!$B$8:$B$114,0),KALKULAČKA!D31),"")</f>
        <v/>
      </c>
      <c r="F31" s="63"/>
      <c r="G31" s="66"/>
      <c r="I31" s="29" t="s">
        <v>146</v>
      </c>
      <c r="J31" s="30" t="s">
        <v>9</v>
      </c>
      <c r="K31" s="52" t="s">
        <v>173</v>
      </c>
      <c r="N31" s="28" t="str">
        <f t="shared" si="0"/>
        <v>FR-09</v>
      </c>
      <c r="O31">
        <v>9</v>
      </c>
      <c r="P31" t="s">
        <v>142</v>
      </c>
    </row>
    <row r="32" spans="1:18" x14ac:dyDescent="0.25">
      <c r="A32" s="43"/>
      <c r="B32" s="48">
        <v>7400</v>
      </c>
      <c r="C32" s="49">
        <v>4</v>
      </c>
      <c r="D32" s="49">
        <v>10</v>
      </c>
      <c r="E32" s="44" t="str" cm="1">
        <f t="array" ref="E32">IFERROR(INDEX('FINAL DE mýto LTL, FTL'!$D$8:$AJ$114,MATCH(KALKULAČKA!$H$19,'FINAL DE mýto LTL, FTL'!$B$8:$B$114,0),KALKULAČKA!D32),"")</f>
        <v/>
      </c>
      <c r="F32" s="63"/>
      <c r="G32" s="66"/>
      <c r="I32" s="29" t="s">
        <v>147</v>
      </c>
      <c r="J32" s="29" t="s">
        <v>10</v>
      </c>
      <c r="K32" s="52" t="s">
        <v>174</v>
      </c>
      <c r="N32" s="28" t="str">
        <f t="shared" ref="N32:N87" si="1">"FR"&amp;"-"&amp;O32</f>
        <v>FR-10</v>
      </c>
      <c r="O32">
        <v>10</v>
      </c>
      <c r="P32" t="s">
        <v>143</v>
      </c>
    </row>
    <row r="33" spans="1:16" x14ac:dyDescent="0.25">
      <c r="A33" s="43"/>
      <c r="B33" s="46">
        <v>8140.0000000000009</v>
      </c>
      <c r="C33" s="47">
        <v>4.4000000000000004</v>
      </c>
      <c r="D33" s="47">
        <v>11</v>
      </c>
      <c r="E33" s="44" t="str" cm="1">
        <f t="array" ref="E33">IFERROR(INDEX('FINAL DE mýto LTL, FTL'!$D$8:$AJ$114,MATCH(KALKULAČKA!$H$19,'FINAL DE mýto LTL, FTL'!$B$8:$B$114,0),KALKULAČKA!D33),"")</f>
        <v/>
      </c>
      <c r="F33" s="63"/>
      <c r="G33" s="66"/>
      <c r="I33" s="29" t="s">
        <v>148</v>
      </c>
      <c r="J33" s="29" t="s">
        <v>11</v>
      </c>
      <c r="K33" s="52" t="s">
        <v>175</v>
      </c>
      <c r="N33" s="28" t="str">
        <f t="shared" si="1"/>
        <v>FR-11</v>
      </c>
      <c r="O33">
        <v>11</v>
      </c>
      <c r="P33" t="s">
        <v>142</v>
      </c>
    </row>
    <row r="34" spans="1:16" x14ac:dyDescent="0.25">
      <c r="A34" s="43"/>
      <c r="B34" s="48">
        <v>8880</v>
      </c>
      <c r="C34" s="49">
        <v>4.8</v>
      </c>
      <c r="D34" s="49">
        <v>12</v>
      </c>
      <c r="E34" s="44" t="str" cm="1">
        <f t="array" ref="E34">IFERROR(INDEX('FINAL DE mýto LTL, FTL'!$D$8:$AJ$114,MATCH(KALKULAČKA!$H$19,'FINAL DE mýto LTL, FTL'!$B$8:$B$114,0),KALKULAČKA!D34),"")</f>
        <v/>
      </c>
      <c r="F34" s="63"/>
      <c r="G34" s="66"/>
      <c r="I34" s="29" t="s">
        <v>149</v>
      </c>
      <c r="J34" s="29" t="s">
        <v>12</v>
      </c>
      <c r="K34" s="52" t="s">
        <v>176</v>
      </c>
      <c r="N34" s="28" t="str">
        <f t="shared" si="1"/>
        <v>FR-12</v>
      </c>
      <c r="O34">
        <v>12</v>
      </c>
      <c r="P34" t="s">
        <v>142</v>
      </c>
    </row>
    <row r="35" spans="1:16" x14ac:dyDescent="0.25">
      <c r="A35" s="43"/>
      <c r="B35" s="46">
        <v>9620</v>
      </c>
      <c r="C35" s="47">
        <v>5.2</v>
      </c>
      <c r="D35" s="47">
        <v>13</v>
      </c>
      <c r="E35" s="44" t="str" cm="1">
        <f t="array" ref="E35">IFERROR(INDEX('FINAL DE mýto LTL, FTL'!$D$8:$AJ$114,MATCH(KALKULAČKA!$H$19,'FINAL DE mýto LTL, FTL'!$B$8:$B$114,0),KALKULAČKA!D35),"")</f>
        <v/>
      </c>
      <c r="F35" s="63"/>
      <c r="G35" s="66"/>
      <c r="J35" s="29" t="s">
        <v>13</v>
      </c>
      <c r="K35" s="52" t="s">
        <v>177</v>
      </c>
      <c r="N35" s="28" t="str">
        <f t="shared" si="1"/>
        <v>FR-13</v>
      </c>
      <c r="O35">
        <v>13</v>
      </c>
      <c r="P35" t="s">
        <v>142</v>
      </c>
    </row>
    <row r="36" spans="1:16" x14ac:dyDescent="0.25">
      <c r="A36" s="43"/>
      <c r="B36" s="48">
        <v>10360</v>
      </c>
      <c r="C36" s="49">
        <v>5.6</v>
      </c>
      <c r="D36" s="49">
        <v>14</v>
      </c>
      <c r="E36" s="44" t="str" cm="1">
        <f t="array" ref="E36">IFERROR(INDEX('FINAL DE mýto LTL, FTL'!$D$8:$AJ$114,MATCH(KALKULAČKA!$H$19,'FINAL DE mýto LTL, FTL'!$B$8:$B$114,0),KALKULAČKA!D36),"")</f>
        <v/>
      </c>
      <c r="F36" s="63"/>
      <c r="G36" s="66"/>
      <c r="J36" s="29" t="s">
        <v>14</v>
      </c>
      <c r="K36" s="52" t="s">
        <v>178</v>
      </c>
      <c r="N36" s="28" t="str">
        <f t="shared" si="1"/>
        <v>FR-14</v>
      </c>
      <c r="O36">
        <v>14</v>
      </c>
      <c r="P36" t="s">
        <v>144</v>
      </c>
    </row>
    <row r="37" spans="1:16" x14ac:dyDescent="0.25">
      <c r="A37" s="43"/>
      <c r="B37" s="46">
        <v>11100</v>
      </c>
      <c r="C37" s="47">
        <v>6</v>
      </c>
      <c r="D37" s="47">
        <v>15</v>
      </c>
      <c r="E37" s="44" t="str" cm="1">
        <f t="array" ref="E37">IFERROR(INDEX('FINAL DE mýto LTL, FTL'!$D$8:$AJ$114,MATCH(KALKULAČKA!$H$19,'FINAL DE mýto LTL, FTL'!$B$8:$B$114,0),KALKULAČKA!D37),"")</f>
        <v/>
      </c>
      <c r="F37" s="63"/>
      <c r="G37" s="66"/>
      <c r="J37" s="29" t="s">
        <v>15</v>
      </c>
      <c r="K37" s="52" t="s">
        <v>179</v>
      </c>
      <c r="N37" s="28" t="str">
        <f t="shared" si="1"/>
        <v>FR-15</v>
      </c>
      <c r="O37">
        <v>15</v>
      </c>
      <c r="P37" t="s">
        <v>142</v>
      </c>
    </row>
    <row r="38" spans="1:16" x14ac:dyDescent="0.25">
      <c r="A38" s="43"/>
      <c r="B38" s="48">
        <v>11840</v>
      </c>
      <c r="C38" s="49">
        <v>6.4</v>
      </c>
      <c r="D38" s="49">
        <v>16</v>
      </c>
      <c r="E38" s="44" t="str" cm="1">
        <f t="array" ref="E38">IFERROR(INDEX('FINAL DE mýto LTL, FTL'!$D$8:$AJ$114,MATCH(KALKULAČKA!$H$19,'FINAL DE mýto LTL, FTL'!$B$8:$B$114,0),KALKULAČKA!D38),"")</f>
        <v/>
      </c>
      <c r="F38" s="63"/>
      <c r="G38" s="66"/>
      <c r="J38" s="29" t="s">
        <v>16</v>
      </c>
      <c r="K38" s="52" t="s">
        <v>180</v>
      </c>
      <c r="N38" s="28" t="str">
        <f t="shared" si="1"/>
        <v>FR-16</v>
      </c>
      <c r="O38">
        <v>16</v>
      </c>
      <c r="P38" t="s">
        <v>142</v>
      </c>
    </row>
    <row r="39" spans="1:16" x14ac:dyDescent="0.25">
      <c r="A39" s="43"/>
      <c r="B39" s="46">
        <v>12580</v>
      </c>
      <c r="C39" s="47">
        <v>6.8</v>
      </c>
      <c r="D39" s="47">
        <v>17</v>
      </c>
      <c r="E39" s="44" t="str" cm="1">
        <f t="array" ref="E39">IFERROR(INDEX('FINAL DE mýto LTL, FTL'!$D$8:$AJ$114,MATCH(KALKULAČKA!$H$19,'FINAL DE mýto LTL, FTL'!$B$8:$B$114,0),KALKULAČKA!D39),"")</f>
        <v/>
      </c>
      <c r="F39" s="63"/>
      <c r="G39" s="66"/>
      <c r="J39" s="29" t="s">
        <v>17</v>
      </c>
      <c r="K39" s="52" t="s">
        <v>181</v>
      </c>
      <c r="N39" s="28" t="str">
        <f t="shared" si="1"/>
        <v>FR-17</v>
      </c>
      <c r="O39">
        <v>17</v>
      </c>
      <c r="P39" t="s">
        <v>142</v>
      </c>
    </row>
    <row r="40" spans="1:16" x14ac:dyDescent="0.25">
      <c r="A40" s="43"/>
      <c r="B40" s="48">
        <v>13320</v>
      </c>
      <c r="C40" s="49">
        <v>7.2</v>
      </c>
      <c r="D40" s="49">
        <v>18</v>
      </c>
      <c r="E40" s="44" t="str" cm="1">
        <f t="array" ref="E40">IFERROR(INDEX('FINAL DE mýto LTL, FTL'!$D$8:$AJ$114,MATCH(KALKULAČKA!$H$19,'FINAL DE mýto LTL, FTL'!$B$8:$B$114,0),KALKULAČKA!D40),"")</f>
        <v/>
      </c>
      <c r="F40" s="63"/>
      <c r="G40" s="66"/>
      <c r="J40" s="29" t="s">
        <v>18</v>
      </c>
      <c r="K40" s="52" t="s">
        <v>182</v>
      </c>
      <c r="N40" s="28" t="str">
        <f t="shared" si="1"/>
        <v>FR-18</v>
      </c>
      <c r="O40">
        <v>18</v>
      </c>
      <c r="P40" t="s">
        <v>143</v>
      </c>
    </row>
    <row r="41" spans="1:16" x14ac:dyDescent="0.25">
      <c r="A41" s="43"/>
      <c r="B41" s="46">
        <v>14060</v>
      </c>
      <c r="C41" s="47">
        <v>7.6</v>
      </c>
      <c r="D41" s="47">
        <v>19</v>
      </c>
      <c r="E41" s="44" t="str" cm="1">
        <f t="array" ref="E41">IFERROR(INDEX('FINAL DE mýto LTL, FTL'!$D$8:$AJ$114,MATCH(KALKULAČKA!$H$19,'FINAL DE mýto LTL, FTL'!$B$8:$B$114,0),KALKULAČKA!D41),"")</f>
        <v/>
      </c>
      <c r="F41" s="63"/>
      <c r="G41" s="66"/>
      <c r="J41" s="29" t="s">
        <v>19</v>
      </c>
      <c r="K41" s="52" t="s">
        <v>183</v>
      </c>
      <c r="N41" s="28" t="str">
        <f t="shared" si="1"/>
        <v>FR-19</v>
      </c>
      <c r="O41">
        <v>19</v>
      </c>
      <c r="P41" t="s">
        <v>142</v>
      </c>
    </row>
    <row r="42" spans="1:16" x14ac:dyDescent="0.25">
      <c r="A42" s="43"/>
      <c r="B42" s="48">
        <v>14800</v>
      </c>
      <c r="C42" s="49">
        <v>8</v>
      </c>
      <c r="D42" s="49">
        <v>20</v>
      </c>
      <c r="E42" s="44" t="str" cm="1">
        <f t="array" ref="E42">IFERROR(INDEX('FINAL DE mýto LTL, FTL'!$D$8:$AJ$114,MATCH(KALKULAČKA!$H$19,'FINAL DE mýto LTL, FTL'!$B$8:$B$114,0),KALKULAČKA!D42),"")</f>
        <v/>
      </c>
      <c r="F42" s="63"/>
      <c r="G42" s="66"/>
      <c r="J42" s="29" t="s">
        <v>20</v>
      </c>
      <c r="K42" s="52" t="s">
        <v>184</v>
      </c>
      <c r="N42" s="28" t="str">
        <f t="shared" si="1"/>
        <v>FR-20</v>
      </c>
      <c r="O42">
        <v>20</v>
      </c>
      <c r="P42" t="s">
        <v>142</v>
      </c>
    </row>
    <row r="43" spans="1:16" x14ac:dyDescent="0.25">
      <c r="A43" s="43"/>
      <c r="B43" s="46">
        <v>15540</v>
      </c>
      <c r="C43" s="47">
        <v>8.4</v>
      </c>
      <c r="D43" s="47">
        <v>21</v>
      </c>
      <c r="E43" s="44" t="str" cm="1">
        <f t="array" ref="E43">IFERROR(INDEX('FINAL DE mýto LTL, FTL'!$D$8:$AJ$114,MATCH(KALKULAČKA!$H$19,'FINAL DE mýto LTL, FTL'!$B$8:$B$114,0),KALKULAČKA!D43),"")</f>
        <v/>
      </c>
      <c r="F43" s="63"/>
      <c r="G43" s="66"/>
      <c r="J43" s="29" t="s">
        <v>21</v>
      </c>
      <c r="K43" s="52" t="s">
        <v>185</v>
      </c>
      <c r="N43" s="28" t="str">
        <f t="shared" si="1"/>
        <v>FR-21</v>
      </c>
      <c r="O43">
        <v>21</v>
      </c>
      <c r="P43" t="s">
        <v>142</v>
      </c>
    </row>
    <row r="44" spans="1:16" x14ac:dyDescent="0.25">
      <c r="A44" s="43"/>
      <c r="B44" s="48">
        <v>16280.000000000002</v>
      </c>
      <c r="C44" s="49">
        <v>8.8000000000000007</v>
      </c>
      <c r="D44" s="49">
        <v>22</v>
      </c>
      <c r="E44" s="44" t="str" cm="1">
        <f t="array" ref="E44">IFERROR(INDEX('FINAL DE mýto LTL, FTL'!$D$8:$AJ$114,MATCH(KALKULAČKA!$H$19,'FINAL DE mýto LTL, FTL'!$B$8:$B$114,0),KALKULAČKA!D44),"")</f>
        <v/>
      </c>
      <c r="F44" s="63"/>
      <c r="G44" s="66"/>
      <c r="J44" s="29" t="s">
        <v>22</v>
      </c>
      <c r="K44" s="52" t="s">
        <v>186</v>
      </c>
      <c r="N44" s="28" t="str">
        <f t="shared" si="1"/>
        <v>FR-22</v>
      </c>
      <c r="O44">
        <v>22</v>
      </c>
      <c r="P44" t="s">
        <v>143</v>
      </c>
    </row>
    <row r="45" spans="1:16" x14ac:dyDescent="0.25">
      <c r="A45" s="43"/>
      <c r="B45" s="46">
        <v>17020</v>
      </c>
      <c r="C45" s="47">
        <v>9.1999999999999993</v>
      </c>
      <c r="D45" s="47">
        <v>23</v>
      </c>
      <c r="E45" s="44" t="str" cm="1">
        <f t="array" ref="E45">IFERROR(INDEX('FINAL DE mýto LTL, FTL'!$D$8:$AJ$114,MATCH(KALKULAČKA!$H$19,'FINAL DE mýto LTL, FTL'!$B$8:$B$114,0),KALKULAČKA!D45),"")</f>
        <v/>
      </c>
      <c r="F45" s="63"/>
      <c r="G45" s="66"/>
      <c r="J45" s="29" t="s">
        <v>23</v>
      </c>
      <c r="K45" s="52" t="s">
        <v>187</v>
      </c>
      <c r="N45" s="28" t="str">
        <f t="shared" si="1"/>
        <v>FR-23</v>
      </c>
      <c r="O45">
        <v>23</v>
      </c>
      <c r="P45" t="s">
        <v>142</v>
      </c>
    </row>
    <row r="46" spans="1:16" x14ac:dyDescent="0.25">
      <c r="A46" s="43"/>
      <c r="B46" s="48">
        <v>17760</v>
      </c>
      <c r="C46" s="49">
        <v>9.6</v>
      </c>
      <c r="D46" s="49">
        <v>24</v>
      </c>
      <c r="E46" s="44" t="str" cm="1">
        <f t="array" ref="E46">IFERROR(INDEX('FINAL DE mýto LTL, FTL'!$D$8:$AJ$114,MATCH(KALKULAČKA!$H$19,'FINAL DE mýto LTL, FTL'!$B$8:$B$114,0),KALKULAČKA!D46),"")</f>
        <v/>
      </c>
      <c r="F46" s="63"/>
      <c r="G46" s="66"/>
      <c r="J46" s="29" t="s">
        <v>24</v>
      </c>
      <c r="K46" s="52" t="s">
        <v>188</v>
      </c>
      <c r="N46" s="28" t="str">
        <f t="shared" si="1"/>
        <v>FR-24</v>
      </c>
      <c r="O46">
        <v>24</v>
      </c>
      <c r="P46" t="s">
        <v>142</v>
      </c>
    </row>
    <row r="47" spans="1:16" x14ac:dyDescent="0.25">
      <c r="A47" s="43"/>
      <c r="B47" s="46">
        <v>18500</v>
      </c>
      <c r="C47" s="47">
        <v>10</v>
      </c>
      <c r="D47" s="47">
        <v>25</v>
      </c>
      <c r="E47" s="44" t="str" cm="1">
        <f t="array" ref="E47">IFERROR(INDEX('FINAL DE mýto LTL, FTL'!$D$8:$AJ$114,MATCH(KALKULAČKA!$H$19,'FINAL DE mýto LTL, FTL'!$B$8:$B$114,0),KALKULAČKA!D47),"")</f>
        <v/>
      </c>
      <c r="F47" s="63"/>
      <c r="G47" s="66"/>
      <c r="J47" s="29" t="s">
        <v>25</v>
      </c>
      <c r="K47" s="52" t="s">
        <v>189</v>
      </c>
      <c r="N47" s="28" t="str">
        <f t="shared" si="1"/>
        <v>FR-25</v>
      </c>
      <c r="O47">
        <v>25</v>
      </c>
      <c r="P47" t="s">
        <v>142</v>
      </c>
    </row>
    <row r="48" spans="1:16" x14ac:dyDescent="0.25">
      <c r="A48" s="43"/>
      <c r="B48" s="48">
        <v>19240</v>
      </c>
      <c r="C48" s="49">
        <v>10.4</v>
      </c>
      <c r="D48" s="49">
        <v>26</v>
      </c>
      <c r="E48" s="44" t="str" cm="1">
        <f t="array" ref="E48">IFERROR(INDEX('FINAL DE mýto LTL, FTL'!$D$8:$AJ$114,MATCH(KALKULAČKA!$H$19,'FINAL DE mýto LTL, FTL'!$B$8:$B$114,0),KALKULAČKA!D48),"")</f>
        <v/>
      </c>
      <c r="F48" s="63"/>
      <c r="G48" s="66"/>
      <c r="J48" s="29" t="s">
        <v>26</v>
      </c>
      <c r="K48" s="52" t="s">
        <v>190</v>
      </c>
      <c r="N48" s="28" t="str">
        <f t="shared" si="1"/>
        <v>FR-26</v>
      </c>
      <c r="O48">
        <v>26</v>
      </c>
      <c r="P48" t="s">
        <v>142</v>
      </c>
    </row>
    <row r="49" spans="1:16" x14ac:dyDescent="0.25">
      <c r="A49" s="43"/>
      <c r="B49" s="46">
        <v>19980</v>
      </c>
      <c r="C49" s="47">
        <v>10.8</v>
      </c>
      <c r="D49" s="47">
        <v>27</v>
      </c>
      <c r="E49" s="44" t="str" cm="1">
        <f t="array" ref="E49">IFERROR(INDEX('FINAL DE mýto LTL, FTL'!$D$8:$AJ$114,MATCH(KALKULAČKA!$H$19,'FINAL DE mýto LTL, FTL'!$B$8:$B$114,0),KALKULAČKA!D49),"")</f>
        <v/>
      </c>
      <c r="F49" s="63"/>
      <c r="G49" s="66"/>
      <c r="J49" s="29" t="s">
        <v>27</v>
      </c>
      <c r="K49" s="52" t="s">
        <v>191</v>
      </c>
      <c r="N49" s="28" t="str">
        <f t="shared" si="1"/>
        <v>FR-27</v>
      </c>
      <c r="O49">
        <v>27</v>
      </c>
      <c r="P49" t="s">
        <v>144</v>
      </c>
    </row>
    <row r="50" spans="1:16" x14ac:dyDescent="0.25">
      <c r="A50" s="43"/>
      <c r="B50" s="48">
        <v>20720</v>
      </c>
      <c r="C50" s="49">
        <v>11.2</v>
      </c>
      <c r="D50" s="49">
        <v>28</v>
      </c>
      <c r="E50" s="44" t="str" cm="1">
        <f t="array" ref="E50">IFERROR(INDEX('FINAL DE mýto LTL, FTL'!$D$8:$AJ$114,MATCH(KALKULAČKA!$H$19,'FINAL DE mýto LTL, FTL'!$B$8:$B$114,0),KALKULAČKA!D50),"")</f>
        <v/>
      </c>
      <c r="F50" s="63"/>
      <c r="G50" s="66"/>
      <c r="J50" s="29" t="s">
        <v>28</v>
      </c>
      <c r="K50" s="52" t="s">
        <v>192</v>
      </c>
      <c r="N50" s="28" t="str">
        <f t="shared" si="1"/>
        <v>FR-28</v>
      </c>
      <c r="O50">
        <v>28</v>
      </c>
      <c r="P50" t="s">
        <v>143</v>
      </c>
    </row>
    <row r="51" spans="1:16" x14ac:dyDescent="0.25">
      <c r="A51" s="43"/>
      <c r="B51" s="46">
        <v>21460</v>
      </c>
      <c r="C51" s="47">
        <v>11.6</v>
      </c>
      <c r="D51" s="47">
        <v>29</v>
      </c>
      <c r="E51" s="44" t="str" cm="1">
        <f t="array" ref="E51">IFERROR(INDEX('FINAL DE mýto LTL, FTL'!$D$8:$AJ$114,MATCH(KALKULAČKA!$H$19,'FINAL DE mýto LTL, FTL'!$B$8:$B$114,0),KALKULAČKA!D51),"")</f>
        <v/>
      </c>
      <c r="F51" s="63"/>
      <c r="G51" s="66"/>
      <c r="J51" s="29" t="s">
        <v>29</v>
      </c>
      <c r="K51" s="52" t="s">
        <v>193</v>
      </c>
      <c r="N51" s="28" t="str">
        <f t="shared" si="1"/>
        <v>FR-29</v>
      </c>
      <c r="O51">
        <v>29</v>
      </c>
      <c r="P51" t="s">
        <v>143</v>
      </c>
    </row>
    <row r="52" spans="1:16" x14ac:dyDescent="0.25">
      <c r="A52" s="43"/>
      <c r="B52" s="48">
        <v>22200</v>
      </c>
      <c r="C52" s="49">
        <v>12</v>
      </c>
      <c r="D52" s="49">
        <v>30</v>
      </c>
      <c r="E52" s="44" t="str" cm="1">
        <f t="array" ref="E52">IFERROR(INDEX('FINAL DE mýto LTL, FTL'!$D$8:$AJ$114,MATCH(KALKULAČKA!$H$19,'FINAL DE mýto LTL, FTL'!$B$8:$B$114,0),KALKULAČKA!D52),"")</f>
        <v/>
      </c>
      <c r="F52" s="63"/>
      <c r="G52" s="66"/>
      <c r="J52" s="29" t="s">
        <v>30</v>
      </c>
      <c r="K52" s="52" t="s">
        <v>194</v>
      </c>
      <c r="N52" s="28" t="str">
        <f t="shared" si="1"/>
        <v>FR-30</v>
      </c>
      <c r="O52">
        <v>30</v>
      </c>
      <c r="P52" t="s">
        <v>142</v>
      </c>
    </row>
    <row r="53" spans="1:16" x14ac:dyDescent="0.25">
      <c r="A53" s="43"/>
      <c r="B53" s="46">
        <v>22940</v>
      </c>
      <c r="C53" s="47">
        <v>12.4</v>
      </c>
      <c r="D53" s="47">
        <v>31</v>
      </c>
      <c r="E53" s="44" t="str" cm="1">
        <f t="array" ref="E53">IFERROR(INDEX('FINAL DE mýto LTL, FTL'!$D$8:$AJ$114,MATCH(KALKULAČKA!$H$19,'FINAL DE mýto LTL, FTL'!$B$8:$B$114,0),KALKULAČKA!D53),"")</f>
        <v/>
      </c>
      <c r="F53" s="63"/>
      <c r="G53" s="66"/>
      <c r="J53" s="29" t="s">
        <v>31</v>
      </c>
      <c r="K53" s="52" t="s">
        <v>195</v>
      </c>
      <c r="N53" s="28" t="str">
        <f t="shared" si="1"/>
        <v>FR-31</v>
      </c>
      <c r="O53">
        <v>31</v>
      </c>
      <c r="P53" t="s">
        <v>142</v>
      </c>
    </row>
    <row r="54" spans="1:16" x14ac:dyDescent="0.25">
      <c r="A54" s="43"/>
      <c r="B54" s="48">
        <v>23680</v>
      </c>
      <c r="C54" s="49">
        <v>12.8</v>
      </c>
      <c r="D54" s="49">
        <v>32</v>
      </c>
      <c r="E54" s="44" t="str" cm="1">
        <f t="array" ref="E54">IFERROR(INDEX('FINAL DE mýto LTL, FTL'!$D$8:$AJ$114,MATCH(KALKULAČKA!$H$19,'FINAL DE mýto LTL, FTL'!$B$8:$B$114,0),KALKULAČKA!D54),"")</f>
        <v/>
      </c>
      <c r="F54" s="63"/>
      <c r="G54" s="66"/>
      <c r="J54" s="29" t="s">
        <v>32</v>
      </c>
      <c r="K54" s="52" t="s">
        <v>196</v>
      </c>
      <c r="N54" s="28" t="str">
        <f t="shared" si="1"/>
        <v>FR-32</v>
      </c>
      <c r="O54">
        <v>32</v>
      </c>
      <c r="P54" t="s">
        <v>142</v>
      </c>
    </row>
    <row r="55" spans="1:16" ht="15.75" thickBot="1" x14ac:dyDescent="0.3">
      <c r="A55" s="43"/>
      <c r="B55" s="50">
        <v>24420</v>
      </c>
      <c r="C55" s="51">
        <v>13.2</v>
      </c>
      <c r="D55" s="51">
        <v>33</v>
      </c>
      <c r="E55" s="45" t="str" cm="1">
        <f t="array" ref="E55">IFERROR(INDEX('FINAL DE mýto LTL, FTL'!$D$8:$AJ$114,MATCH(KALKULAČKA!$H$19,'FINAL DE mýto LTL, FTL'!$B$8:$B$114,0),KALKULAČKA!D55),"")</f>
        <v/>
      </c>
      <c r="F55" s="63"/>
      <c r="G55" s="66"/>
      <c r="J55" s="29" t="s">
        <v>33</v>
      </c>
      <c r="K55" s="52" t="s">
        <v>197</v>
      </c>
      <c r="N55" s="28" t="str">
        <f t="shared" si="1"/>
        <v>FR-33</v>
      </c>
      <c r="O55">
        <v>33</v>
      </c>
      <c r="P55" t="s">
        <v>142</v>
      </c>
    </row>
    <row r="56" spans="1:16" ht="28.5" customHeight="1" x14ac:dyDescent="0.25">
      <c r="A56" s="43"/>
      <c r="B56" s="31"/>
      <c r="C56" s="31"/>
      <c r="D56" s="31"/>
      <c r="E56" s="31"/>
      <c r="F56" s="63"/>
      <c r="G56" s="66"/>
      <c r="J56" s="29" t="s">
        <v>34</v>
      </c>
      <c r="K56" s="52" t="s">
        <v>198</v>
      </c>
      <c r="N56" s="28" t="str">
        <f t="shared" si="1"/>
        <v>FR-34</v>
      </c>
      <c r="O56">
        <v>34</v>
      </c>
      <c r="P56" t="s">
        <v>142</v>
      </c>
    </row>
    <row r="57" spans="1:16" hidden="1" x14ac:dyDescent="0.25">
      <c r="A57" s="65"/>
      <c r="B57" s="65"/>
      <c r="C57" s="65"/>
      <c r="D57" s="65"/>
      <c r="E57" s="65"/>
      <c r="F57" s="65"/>
      <c r="J57" s="29" t="s">
        <v>35</v>
      </c>
      <c r="K57" s="52" t="s">
        <v>199</v>
      </c>
      <c r="N57" s="28" t="str">
        <f t="shared" si="1"/>
        <v>FR-35</v>
      </c>
      <c r="O57">
        <v>35</v>
      </c>
      <c r="P57" t="s">
        <v>143</v>
      </c>
    </row>
    <row r="58" spans="1:16" hidden="1" x14ac:dyDescent="0.25">
      <c r="J58" s="29" t="s">
        <v>36</v>
      </c>
      <c r="K58" s="52" t="s">
        <v>200</v>
      </c>
      <c r="N58" s="28" t="str">
        <f t="shared" si="1"/>
        <v>FR-36</v>
      </c>
      <c r="O58">
        <v>36</v>
      </c>
      <c r="P58" t="s">
        <v>143</v>
      </c>
    </row>
    <row r="59" spans="1:16" hidden="1" x14ac:dyDescent="0.25">
      <c r="J59" s="29" t="s">
        <v>37</v>
      </c>
      <c r="K59" s="52" t="s">
        <v>201</v>
      </c>
      <c r="N59" s="28" t="str">
        <f t="shared" si="1"/>
        <v>FR-37</v>
      </c>
      <c r="O59">
        <v>37</v>
      </c>
      <c r="P59" t="s">
        <v>143</v>
      </c>
    </row>
    <row r="60" spans="1:16" hidden="1" x14ac:dyDescent="0.25">
      <c r="J60" s="29" t="s">
        <v>38</v>
      </c>
      <c r="K60" s="52" t="s">
        <v>202</v>
      </c>
      <c r="N60" s="28" t="str">
        <f t="shared" si="1"/>
        <v>FR-38</v>
      </c>
      <c r="O60">
        <v>38</v>
      </c>
      <c r="P60" t="s">
        <v>142</v>
      </c>
    </row>
    <row r="61" spans="1:16" hidden="1" x14ac:dyDescent="0.25">
      <c r="J61" s="29" t="s">
        <v>39</v>
      </c>
      <c r="K61" s="52" t="s">
        <v>203</v>
      </c>
      <c r="N61" s="28" t="str">
        <f t="shared" si="1"/>
        <v>FR-39</v>
      </c>
      <c r="O61">
        <v>39</v>
      </c>
      <c r="P61" t="s">
        <v>142</v>
      </c>
    </row>
    <row r="62" spans="1:16" hidden="1" x14ac:dyDescent="0.25">
      <c r="J62" s="29" t="s">
        <v>40</v>
      </c>
      <c r="K62" s="52" t="s">
        <v>204</v>
      </c>
      <c r="N62" s="28" t="str">
        <f t="shared" si="1"/>
        <v>FR-40</v>
      </c>
      <c r="O62">
        <v>40</v>
      </c>
      <c r="P62" t="s">
        <v>142</v>
      </c>
    </row>
    <row r="63" spans="1:16" hidden="1" x14ac:dyDescent="0.25">
      <c r="J63" s="29" t="s">
        <v>41</v>
      </c>
      <c r="K63" s="52" t="s">
        <v>205</v>
      </c>
      <c r="N63" s="28" t="str">
        <f t="shared" si="1"/>
        <v>FR-41</v>
      </c>
      <c r="O63">
        <v>41</v>
      </c>
      <c r="P63" t="s">
        <v>143</v>
      </c>
    </row>
    <row r="64" spans="1:16" hidden="1" x14ac:dyDescent="0.25">
      <c r="J64" s="29" t="s">
        <v>42</v>
      </c>
      <c r="K64" s="52" t="s">
        <v>206</v>
      </c>
      <c r="N64" s="28" t="str">
        <f t="shared" si="1"/>
        <v>FR-42</v>
      </c>
      <c r="O64">
        <v>42</v>
      </c>
      <c r="P64" t="s">
        <v>142</v>
      </c>
    </row>
    <row r="65" spans="10:16" hidden="1" x14ac:dyDescent="0.25">
      <c r="J65" s="29" t="s">
        <v>43</v>
      </c>
      <c r="K65" s="52" t="s">
        <v>207</v>
      </c>
      <c r="N65" s="28" t="str">
        <f t="shared" si="1"/>
        <v>FR-43</v>
      </c>
      <c r="O65">
        <v>43</v>
      </c>
      <c r="P65" t="s">
        <v>142</v>
      </c>
    </row>
    <row r="66" spans="10:16" hidden="1" x14ac:dyDescent="0.25">
      <c r="J66" s="29" t="s">
        <v>44</v>
      </c>
      <c r="K66" s="52" t="s">
        <v>208</v>
      </c>
      <c r="N66" s="28" t="str">
        <f t="shared" si="1"/>
        <v>FR-44</v>
      </c>
      <c r="O66">
        <v>44</v>
      </c>
      <c r="P66" t="s">
        <v>143</v>
      </c>
    </row>
    <row r="67" spans="10:16" hidden="1" x14ac:dyDescent="0.25">
      <c r="J67" s="29" t="s">
        <v>45</v>
      </c>
      <c r="K67" s="52" t="s">
        <v>209</v>
      </c>
      <c r="N67" s="28" t="str">
        <f t="shared" si="1"/>
        <v>FR-45</v>
      </c>
      <c r="O67">
        <v>45</v>
      </c>
      <c r="P67" t="s">
        <v>143</v>
      </c>
    </row>
    <row r="68" spans="10:16" hidden="1" x14ac:dyDescent="0.25">
      <c r="J68" s="29" t="s">
        <v>46</v>
      </c>
      <c r="K68" s="52" t="s">
        <v>210</v>
      </c>
      <c r="N68" s="28" t="str">
        <f t="shared" si="1"/>
        <v>FR-46</v>
      </c>
      <c r="O68">
        <v>46</v>
      </c>
      <c r="P68" t="s">
        <v>142</v>
      </c>
    </row>
    <row r="69" spans="10:16" hidden="1" x14ac:dyDescent="0.25">
      <c r="J69" s="29" t="s">
        <v>47</v>
      </c>
      <c r="K69" s="52" t="s">
        <v>211</v>
      </c>
      <c r="N69" s="28" t="str">
        <f t="shared" si="1"/>
        <v>FR-47</v>
      </c>
      <c r="O69">
        <v>47</v>
      </c>
      <c r="P69" t="s">
        <v>142</v>
      </c>
    </row>
    <row r="70" spans="10:16" hidden="1" x14ac:dyDescent="0.25">
      <c r="J70" s="29" t="s">
        <v>48</v>
      </c>
      <c r="K70" s="52" t="s">
        <v>212</v>
      </c>
      <c r="N70" s="28" t="str">
        <f t="shared" si="1"/>
        <v>FR-48</v>
      </c>
      <c r="O70">
        <v>48</v>
      </c>
      <c r="P70" t="s">
        <v>142</v>
      </c>
    </row>
    <row r="71" spans="10:16" hidden="1" x14ac:dyDescent="0.25">
      <c r="J71" s="29" t="s">
        <v>49</v>
      </c>
      <c r="K71" s="52" t="s">
        <v>213</v>
      </c>
      <c r="N71" s="28" t="str">
        <f t="shared" si="1"/>
        <v>FR-49</v>
      </c>
      <c r="O71">
        <v>49</v>
      </c>
      <c r="P71" t="s">
        <v>143</v>
      </c>
    </row>
    <row r="72" spans="10:16" hidden="1" x14ac:dyDescent="0.25">
      <c r="J72" s="29" t="s">
        <v>50</v>
      </c>
      <c r="K72" s="52" t="s">
        <v>214</v>
      </c>
      <c r="N72" s="28" t="str">
        <f t="shared" si="1"/>
        <v>FR-50</v>
      </c>
      <c r="O72">
        <v>50</v>
      </c>
      <c r="P72" t="s">
        <v>144</v>
      </c>
    </row>
    <row r="73" spans="10:16" hidden="1" x14ac:dyDescent="0.25">
      <c r="J73" s="29" t="s">
        <v>51</v>
      </c>
      <c r="K73" s="52" t="s">
        <v>215</v>
      </c>
      <c r="N73" s="28" t="str">
        <f t="shared" si="1"/>
        <v>FR-51</v>
      </c>
      <c r="O73">
        <v>51</v>
      </c>
      <c r="P73" t="s">
        <v>144</v>
      </c>
    </row>
    <row r="74" spans="10:16" hidden="1" x14ac:dyDescent="0.25">
      <c r="J74" s="29" t="s">
        <v>52</v>
      </c>
      <c r="K74" s="52" t="s">
        <v>216</v>
      </c>
      <c r="N74" s="28" t="str">
        <f t="shared" si="1"/>
        <v>FR-52</v>
      </c>
      <c r="O74">
        <v>52</v>
      </c>
      <c r="P74" t="s">
        <v>143</v>
      </c>
    </row>
    <row r="75" spans="10:16" hidden="1" x14ac:dyDescent="0.25">
      <c r="J75" s="29" t="s">
        <v>53</v>
      </c>
      <c r="K75" s="52" t="s">
        <v>217</v>
      </c>
      <c r="N75" s="28" t="str">
        <f t="shared" si="1"/>
        <v>FR-53</v>
      </c>
      <c r="O75">
        <v>53</v>
      </c>
      <c r="P75" t="s">
        <v>143</v>
      </c>
    </row>
    <row r="76" spans="10:16" hidden="1" x14ac:dyDescent="0.25">
      <c r="J76" s="29" t="s">
        <v>54</v>
      </c>
      <c r="K76" s="52" t="s">
        <v>218</v>
      </c>
      <c r="N76" s="28" t="str">
        <f t="shared" si="1"/>
        <v>FR-54</v>
      </c>
      <c r="O76">
        <v>54</v>
      </c>
      <c r="P76" t="s">
        <v>143</v>
      </c>
    </row>
    <row r="77" spans="10:16" hidden="1" x14ac:dyDescent="0.25">
      <c r="J77" s="29" t="s">
        <v>55</v>
      </c>
      <c r="K77" s="52" t="s">
        <v>219</v>
      </c>
      <c r="N77" s="28" t="str">
        <f t="shared" si="1"/>
        <v>FR-55</v>
      </c>
      <c r="O77">
        <v>55</v>
      </c>
      <c r="P77" t="s">
        <v>144</v>
      </c>
    </row>
    <row r="78" spans="10:16" hidden="1" x14ac:dyDescent="0.25">
      <c r="J78" s="29" t="s">
        <v>56</v>
      </c>
      <c r="K78" s="52" t="s">
        <v>220</v>
      </c>
      <c r="N78" s="28" t="str">
        <f t="shared" si="1"/>
        <v>FR-56</v>
      </c>
      <c r="O78">
        <v>56</v>
      </c>
      <c r="P78" t="s">
        <v>143</v>
      </c>
    </row>
    <row r="79" spans="10:16" hidden="1" x14ac:dyDescent="0.25">
      <c r="J79" s="29" t="s">
        <v>57</v>
      </c>
      <c r="K79" s="52" t="s">
        <v>221</v>
      </c>
      <c r="N79" s="28" t="str">
        <f t="shared" si="1"/>
        <v>FR-57</v>
      </c>
      <c r="O79">
        <v>57</v>
      </c>
      <c r="P79" t="s">
        <v>144</v>
      </c>
    </row>
    <row r="80" spans="10:16" hidden="1" x14ac:dyDescent="0.25">
      <c r="J80" s="29" t="s">
        <v>58</v>
      </c>
      <c r="K80" s="52" t="s">
        <v>222</v>
      </c>
      <c r="N80" s="28" t="str">
        <f t="shared" si="1"/>
        <v>FR-58</v>
      </c>
      <c r="O80">
        <v>58</v>
      </c>
      <c r="P80" t="s">
        <v>143</v>
      </c>
    </row>
    <row r="81" spans="10:16" hidden="1" x14ac:dyDescent="0.25">
      <c r="J81" s="29" t="s">
        <v>59</v>
      </c>
      <c r="K81" s="52" t="s">
        <v>223</v>
      </c>
      <c r="N81" s="28" t="str">
        <f t="shared" si="1"/>
        <v>FR-59</v>
      </c>
      <c r="O81">
        <v>59</v>
      </c>
      <c r="P81" t="s">
        <v>144</v>
      </c>
    </row>
    <row r="82" spans="10:16" hidden="1" x14ac:dyDescent="0.25">
      <c r="J82" s="29" t="s">
        <v>60</v>
      </c>
      <c r="K82" s="52" t="s">
        <v>224</v>
      </c>
      <c r="N82" s="28" t="str">
        <f t="shared" si="1"/>
        <v>FR-60</v>
      </c>
      <c r="O82">
        <v>60</v>
      </c>
      <c r="P82" t="s">
        <v>144</v>
      </c>
    </row>
    <row r="83" spans="10:16" hidden="1" x14ac:dyDescent="0.25">
      <c r="J83" s="29" t="s">
        <v>61</v>
      </c>
      <c r="K83" s="52" t="s">
        <v>225</v>
      </c>
      <c r="N83" s="28" t="str">
        <f t="shared" si="1"/>
        <v>FR-61</v>
      </c>
      <c r="O83">
        <v>61</v>
      </c>
      <c r="P83" t="s">
        <v>144</v>
      </c>
    </row>
    <row r="84" spans="10:16" hidden="1" x14ac:dyDescent="0.25">
      <c r="J84" s="29" t="s">
        <v>62</v>
      </c>
      <c r="K84" s="52" t="s">
        <v>226</v>
      </c>
      <c r="N84" s="28" t="str">
        <f t="shared" si="1"/>
        <v>FR-62</v>
      </c>
      <c r="O84">
        <v>62</v>
      </c>
      <c r="P84" t="s">
        <v>144</v>
      </c>
    </row>
    <row r="85" spans="10:16" hidden="1" x14ac:dyDescent="0.25">
      <c r="J85" s="29" t="s">
        <v>63</v>
      </c>
      <c r="K85" s="52" t="s">
        <v>227</v>
      </c>
      <c r="N85" s="28" t="str">
        <f t="shared" si="1"/>
        <v>FR-63</v>
      </c>
      <c r="O85">
        <v>63</v>
      </c>
      <c r="P85" t="s">
        <v>142</v>
      </c>
    </row>
    <row r="86" spans="10:16" hidden="1" x14ac:dyDescent="0.25">
      <c r="J86" s="29" t="s">
        <v>64</v>
      </c>
      <c r="K86" s="52" t="s">
        <v>228</v>
      </c>
      <c r="N86" s="28" t="str">
        <f t="shared" si="1"/>
        <v>FR-64</v>
      </c>
      <c r="O86">
        <v>64</v>
      </c>
      <c r="P86" t="s">
        <v>142</v>
      </c>
    </row>
    <row r="87" spans="10:16" hidden="1" x14ac:dyDescent="0.25">
      <c r="J87" s="29" t="s">
        <v>65</v>
      </c>
      <c r="K87" s="52" t="s">
        <v>229</v>
      </c>
      <c r="N87" s="28" t="str">
        <f t="shared" si="1"/>
        <v>FR-65</v>
      </c>
      <c r="O87">
        <v>65</v>
      </c>
      <c r="P87" t="s">
        <v>142</v>
      </c>
    </row>
    <row r="88" spans="10:16" hidden="1" x14ac:dyDescent="0.25">
      <c r="J88" s="29" t="s">
        <v>66</v>
      </c>
      <c r="K88" s="52" t="s">
        <v>230</v>
      </c>
      <c r="N88" s="28" t="str">
        <f t="shared" ref="N88:N118" si="2">"FR"&amp;"-"&amp;O88</f>
        <v>FR-66</v>
      </c>
      <c r="O88">
        <v>66</v>
      </c>
      <c r="P88" t="s">
        <v>142</v>
      </c>
    </row>
    <row r="89" spans="10:16" hidden="1" x14ac:dyDescent="0.25">
      <c r="J89" s="29" t="s">
        <v>67</v>
      </c>
      <c r="K89" s="52" t="s">
        <v>231</v>
      </c>
      <c r="N89" s="28" t="str">
        <f t="shared" si="2"/>
        <v>FR-67</v>
      </c>
      <c r="O89">
        <v>67</v>
      </c>
      <c r="P89" t="s">
        <v>143</v>
      </c>
    </row>
    <row r="90" spans="10:16" hidden="1" x14ac:dyDescent="0.25">
      <c r="J90" s="29" t="s">
        <v>68</v>
      </c>
      <c r="K90" s="52" t="s">
        <v>232</v>
      </c>
      <c r="N90" s="28" t="str">
        <f t="shared" si="2"/>
        <v>FR-68</v>
      </c>
      <c r="O90">
        <v>68</v>
      </c>
      <c r="P90" t="s">
        <v>142</v>
      </c>
    </row>
    <row r="91" spans="10:16" hidden="1" x14ac:dyDescent="0.25">
      <c r="J91" s="29" t="s">
        <v>69</v>
      </c>
      <c r="K91" s="52" t="s">
        <v>233</v>
      </c>
      <c r="N91" s="28" t="str">
        <f t="shared" si="2"/>
        <v>FR-69</v>
      </c>
      <c r="O91">
        <v>69</v>
      </c>
      <c r="P91" t="s">
        <v>142</v>
      </c>
    </row>
    <row r="92" spans="10:16" hidden="1" x14ac:dyDescent="0.25">
      <c r="J92" s="29" t="s">
        <v>70</v>
      </c>
      <c r="K92" s="52" t="s">
        <v>234</v>
      </c>
      <c r="N92" s="28" t="str">
        <f t="shared" si="2"/>
        <v>FR-70</v>
      </c>
      <c r="O92">
        <v>70</v>
      </c>
      <c r="P92" t="s">
        <v>142</v>
      </c>
    </row>
    <row r="93" spans="10:16" hidden="1" x14ac:dyDescent="0.25">
      <c r="J93" s="29" t="s">
        <v>71</v>
      </c>
      <c r="K93" s="52" t="s">
        <v>235</v>
      </c>
      <c r="N93" s="28" t="str">
        <f t="shared" si="2"/>
        <v>FR-71</v>
      </c>
      <c r="O93">
        <v>71</v>
      </c>
      <c r="P93" t="s">
        <v>142</v>
      </c>
    </row>
    <row r="94" spans="10:16" hidden="1" x14ac:dyDescent="0.25">
      <c r="J94" s="29" t="s">
        <v>72</v>
      </c>
      <c r="K94" s="52" t="s">
        <v>236</v>
      </c>
      <c r="N94" s="28" t="str">
        <f t="shared" si="2"/>
        <v>FR-72</v>
      </c>
      <c r="O94">
        <v>72</v>
      </c>
      <c r="P94" t="s">
        <v>143</v>
      </c>
    </row>
    <row r="95" spans="10:16" hidden="1" x14ac:dyDescent="0.25">
      <c r="J95" s="29" t="s">
        <v>73</v>
      </c>
      <c r="K95" s="52" t="s">
        <v>237</v>
      </c>
      <c r="N95" s="28" t="str">
        <f t="shared" si="2"/>
        <v>FR-73</v>
      </c>
      <c r="O95">
        <v>73</v>
      </c>
      <c r="P95" t="s">
        <v>142</v>
      </c>
    </row>
    <row r="96" spans="10:16" hidden="1" x14ac:dyDescent="0.25">
      <c r="J96" s="29" t="s">
        <v>74</v>
      </c>
      <c r="K96" s="52" t="s">
        <v>238</v>
      </c>
      <c r="N96" s="28" t="str">
        <f t="shared" si="2"/>
        <v>FR-74</v>
      </c>
      <c r="O96">
        <v>74</v>
      </c>
      <c r="P96" t="s">
        <v>142</v>
      </c>
    </row>
    <row r="97" spans="10:16" hidden="1" x14ac:dyDescent="0.25">
      <c r="J97" s="29" t="s">
        <v>75</v>
      </c>
      <c r="K97" s="52" t="s">
        <v>239</v>
      </c>
      <c r="N97" s="28" t="str">
        <f t="shared" si="2"/>
        <v>FR-75</v>
      </c>
      <c r="O97">
        <v>75</v>
      </c>
      <c r="P97" t="s">
        <v>144</v>
      </c>
    </row>
    <row r="98" spans="10:16" hidden="1" x14ac:dyDescent="0.25">
      <c r="J98" s="29" t="s">
        <v>76</v>
      </c>
      <c r="K98" s="52" t="s">
        <v>240</v>
      </c>
      <c r="N98" s="28" t="str">
        <f t="shared" si="2"/>
        <v>FR-76</v>
      </c>
      <c r="O98">
        <v>76</v>
      </c>
      <c r="P98" t="s">
        <v>144</v>
      </c>
    </row>
    <row r="99" spans="10:16" hidden="1" x14ac:dyDescent="0.25">
      <c r="J99" s="29" t="s">
        <v>77</v>
      </c>
      <c r="K99" s="52" t="s">
        <v>241</v>
      </c>
      <c r="N99" s="28" t="str">
        <f t="shared" si="2"/>
        <v>FR-77</v>
      </c>
      <c r="O99">
        <v>77</v>
      </c>
      <c r="P99" t="s">
        <v>144</v>
      </c>
    </row>
    <row r="100" spans="10:16" hidden="1" x14ac:dyDescent="0.25">
      <c r="J100" s="29" t="s">
        <v>78</v>
      </c>
      <c r="K100" s="52" t="s">
        <v>242</v>
      </c>
      <c r="N100" s="28" t="str">
        <f t="shared" si="2"/>
        <v>FR-78</v>
      </c>
      <c r="O100">
        <v>78</v>
      </c>
      <c r="P100" t="s">
        <v>144</v>
      </c>
    </row>
    <row r="101" spans="10:16" hidden="1" x14ac:dyDescent="0.25">
      <c r="J101" s="29" t="s">
        <v>79</v>
      </c>
      <c r="K101" s="52" t="s">
        <v>243</v>
      </c>
      <c r="N101" s="28" t="str">
        <f t="shared" si="2"/>
        <v>FR-79</v>
      </c>
      <c r="O101">
        <v>79</v>
      </c>
      <c r="P101" t="s">
        <v>143</v>
      </c>
    </row>
    <row r="102" spans="10:16" hidden="1" x14ac:dyDescent="0.25">
      <c r="J102" s="29" t="s">
        <v>80</v>
      </c>
      <c r="K102" s="52" t="s">
        <v>244</v>
      </c>
      <c r="N102" s="28" t="str">
        <f t="shared" si="2"/>
        <v>FR-80</v>
      </c>
      <c r="O102">
        <v>80</v>
      </c>
      <c r="P102" t="s">
        <v>144</v>
      </c>
    </row>
    <row r="103" spans="10:16" hidden="1" x14ac:dyDescent="0.25">
      <c r="J103" s="29" t="s">
        <v>81</v>
      </c>
      <c r="K103" s="52" t="s">
        <v>245</v>
      </c>
      <c r="N103" s="28" t="str">
        <f t="shared" si="2"/>
        <v>FR-81</v>
      </c>
      <c r="O103">
        <v>81</v>
      </c>
      <c r="P103" t="s">
        <v>142</v>
      </c>
    </row>
    <row r="104" spans="10:16" hidden="1" x14ac:dyDescent="0.25">
      <c r="J104" s="29" t="s">
        <v>82</v>
      </c>
      <c r="K104" s="52" t="s">
        <v>246</v>
      </c>
      <c r="N104" s="28" t="str">
        <f t="shared" si="2"/>
        <v>FR-82</v>
      </c>
      <c r="O104">
        <v>82</v>
      </c>
      <c r="P104" t="s">
        <v>142</v>
      </c>
    </row>
    <row r="105" spans="10:16" hidden="1" x14ac:dyDescent="0.25">
      <c r="J105" s="29" t="s">
        <v>83</v>
      </c>
      <c r="K105" s="52" t="s">
        <v>247</v>
      </c>
      <c r="N105" s="28" t="str">
        <f t="shared" si="2"/>
        <v>FR-83</v>
      </c>
      <c r="O105">
        <v>83</v>
      </c>
      <c r="P105" t="s">
        <v>142</v>
      </c>
    </row>
    <row r="106" spans="10:16" hidden="1" x14ac:dyDescent="0.25">
      <c r="J106" s="29" t="s">
        <v>84</v>
      </c>
      <c r="K106" s="52" t="s">
        <v>248</v>
      </c>
      <c r="N106" s="28" t="str">
        <f t="shared" si="2"/>
        <v>FR-84</v>
      </c>
      <c r="O106">
        <v>84</v>
      </c>
      <c r="P106" t="s">
        <v>142</v>
      </c>
    </row>
    <row r="107" spans="10:16" hidden="1" x14ac:dyDescent="0.25">
      <c r="J107" s="29" t="s">
        <v>85</v>
      </c>
      <c r="K107" s="52" t="s">
        <v>249</v>
      </c>
      <c r="N107" s="28" t="str">
        <f t="shared" si="2"/>
        <v>FR-85</v>
      </c>
      <c r="O107">
        <v>85</v>
      </c>
      <c r="P107" t="s">
        <v>143</v>
      </c>
    </row>
    <row r="108" spans="10:16" hidden="1" x14ac:dyDescent="0.25">
      <c r="J108" s="29" t="s">
        <v>86</v>
      </c>
      <c r="K108" s="52" t="s">
        <v>250</v>
      </c>
      <c r="N108" s="28" t="str">
        <f t="shared" si="2"/>
        <v>FR-86</v>
      </c>
      <c r="O108">
        <v>86</v>
      </c>
      <c r="P108" t="s">
        <v>143</v>
      </c>
    </row>
    <row r="109" spans="10:16" hidden="1" x14ac:dyDescent="0.25">
      <c r="J109" s="29" t="s">
        <v>87</v>
      </c>
      <c r="K109" s="52" t="s">
        <v>251</v>
      </c>
      <c r="N109" s="28" t="str">
        <f t="shared" si="2"/>
        <v>FR-87</v>
      </c>
      <c r="O109">
        <v>87</v>
      </c>
      <c r="P109" t="s">
        <v>142</v>
      </c>
    </row>
    <row r="110" spans="10:16" hidden="1" x14ac:dyDescent="0.25">
      <c r="J110" s="29" t="s">
        <v>88</v>
      </c>
      <c r="K110" s="52" t="s">
        <v>252</v>
      </c>
      <c r="N110" s="28" t="str">
        <f t="shared" si="2"/>
        <v>FR-88</v>
      </c>
      <c r="O110">
        <v>88</v>
      </c>
      <c r="P110" t="s">
        <v>143</v>
      </c>
    </row>
    <row r="111" spans="10:16" hidden="1" x14ac:dyDescent="0.25">
      <c r="J111" s="29" t="s">
        <v>89</v>
      </c>
      <c r="K111" s="52" t="s">
        <v>253</v>
      </c>
      <c r="N111" s="28" t="str">
        <f t="shared" si="2"/>
        <v>FR-89</v>
      </c>
      <c r="O111">
        <v>89</v>
      </c>
      <c r="P111" t="s">
        <v>143</v>
      </c>
    </row>
    <row r="112" spans="10:16" hidden="1" x14ac:dyDescent="0.25">
      <c r="J112" s="29" t="s">
        <v>90</v>
      </c>
      <c r="K112" s="52" t="s">
        <v>254</v>
      </c>
      <c r="N112" s="28" t="str">
        <f t="shared" si="2"/>
        <v>FR-90</v>
      </c>
      <c r="O112">
        <v>90</v>
      </c>
      <c r="P112" t="s">
        <v>142</v>
      </c>
    </row>
    <row r="113" spans="10:16" hidden="1" x14ac:dyDescent="0.25">
      <c r="J113" s="29" t="s">
        <v>91</v>
      </c>
      <c r="K113" s="52" t="s">
        <v>255</v>
      </c>
      <c r="N113" s="28" t="str">
        <f t="shared" si="2"/>
        <v>FR-91</v>
      </c>
      <c r="O113">
        <v>91</v>
      </c>
      <c r="P113" t="s">
        <v>143</v>
      </c>
    </row>
    <row r="114" spans="10:16" hidden="1" x14ac:dyDescent="0.25">
      <c r="J114" s="29" t="s">
        <v>92</v>
      </c>
      <c r="K114" s="52" t="s">
        <v>256</v>
      </c>
      <c r="N114" s="28" t="str">
        <f t="shared" si="2"/>
        <v>FR-92</v>
      </c>
      <c r="O114">
        <v>92</v>
      </c>
      <c r="P114" t="s">
        <v>144</v>
      </c>
    </row>
    <row r="115" spans="10:16" hidden="1" x14ac:dyDescent="0.25">
      <c r="J115" s="29" t="s">
        <v>93</v>
      </c>
      <c r="K115" s="52" t="s">
        <v>257</v>
      </c>
      <c r="N115" s="28" t="str">
        <f t="shared" si="2"/>
        <v>FR-93</v>
      </c>
      <c r="O115">
        <v>93</v>
      </c>
      <c r="P115" t="s">
        <v>144</v>
      </c>
    </row>
    <row r="116" spans="10:16" hidden="1" x14ac:dyDescent="0.25">
      <c r="J116" s="29" t="s">
        <v>94</v>
      </c>
      <c r="K116" s="52" t="s">
        <v>258</v>
      </c>
      <c r="N116" s="28" t="str">
        <f t="shared" si="2"/>
        <v>FR-94</v>
      </c>
      <c r="O116">
        <v>94</v>
      </c>
      <c r="P116" t="s">
        <v>144</v>
      </c>
    </row>
    <row r="117" spans="10:16" hidden="1" x14ac:dyDescent="0.25">
      <c r="J117" s="29" t="s">
        <v>95</v>
      </c>
      <c r="K117" s="52" t="s">
        <v>259</v>
      </c>
      <c r="N117" s="28" t="str">
        <f t="shared" si="2"/>
        <v>FR-95</v>
      </c>
      <c r="O117">
        <v>95</v>
      </c>
      <c r="P117" t="s">
        <v>144</v>
      </c>
    </row>
    <row r="118" spans="10:16" hidden="1" x14ac:dyDescent="0.25">
      <c r="J118" s="29" t="s">
        <v>96</v>
      </c>
      <c r="K118" s="52" t="s">
        <v>260</v>
      </c>
      <c r="N118" s="28" t="str">
        <f t="shared" si="2"/>
        <v>FR-98</v>
      </c>
      <c r="O118">
        <v>98</v>
      </c>
      <c r="P118" t="s">
        <v>142</v>
      </c>
    </row>
    <row r="119" spans="10:16" hidden="1" x14ac:dyDescent="0.25">
      <c r="K119" s="52" t="s">
        <v>261</v>
      </c>
    </row>
  </sheetData>
  <sheetProtection algorithmName="SHA-512" hashValue="p37WoK0HBfjg/UQSYfxi6P9Ti1u3Pxv9xuCE2bn/vS9isQIMsk8q7XP2C/IlI/5XlTFS7KmMZ5sjoqZB9pZ/Rg==" saltValue="4p6WtkRQpuwhXPQ+WtP3Tw==" spinCount="100000" sheet="1" objects="1" scenarios="1"/>
  <mergeCells count="6">
    <mergeCell ref="B18:C18"/>
    <mergeCell ref="B19:C19"/>
    <mergeCell ref="B4:E4"/>
    <mergeCell ref="A5:F5"/>
    <mergeCell ref="A7:F10"/>
    <mergeCell ref="A11:F13"/>
  </mergeCells>
  <phoneticPr fontId="9" type="noConversion"/>
  <conditionalFormatting sqref="E18:E19">
    <cfRule type="expression" dxfId="0" priority="2">
      <formula>OR($B$19="ES",$B$19="PT",$B$19="GB",$B$19="IE",$B$19="BE",$B$19="NL",$B$19="LU",$B$19="DK",$B$19="CH")</formula>
    </cfRule>
  </conditionalFormatting>
  <dataValidations count="4">
    <dataValidation allowBlank="1" showInputMessage="1" showErrorMessage="1" prompt="Zadaj ložné metre " sqref="C23:C55" xr:uid="{C5AED839-330E-442A-AECE-640F0686B8F7}"/>
    <dataValidation allowBlank="1" showInputMessage="1" showErrorMessage="1" prompt="Zadaj váhu zásielky" sqref="D23:D55" xr:uid="{265376F8-5D28-4193-A6D0-D4C517BE8A83}"/>
    <dataValidation type="list" allowBlank="1" showInputMessage="1" showErrorMessage="1" sqref="B19:C19" xr:uid="{377F92ED-6173-4068-B864-AB05A64A08D7}">
      <formula1>$I$24:$I$34</formula1>
    </dataValidation>
    <dataValidation type="list" allowBlank="1" showInputMessage="1" showErrorMessage="1" sqref="E19" xr:uid="{A395B78E-CB16-4535-B9EC-486B2782BD76}">
      <formula1>IF($B$19="DE",$J$24:$J$118,$K$24:$K$119)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5E29-A1A1-489A-AFF6-2C9CA0D73B7C}">
  <dimension ref="B2:CS46"/>
  <sheetViews>
    <sheetView showGridLines="0" workbookViewId="0">
      <selection activeCell="C40" sqref="C40"/>
    </sheetView>
  </sheetViews>
  <sheetFormatPr defaultRowHeight="15" x14ac:dyDescent="0.25"/>
  <cols>
    <col min="2" max="2" width="13.7109375" customWidth="1"/>
  </cols>
  <sheetData>
    <row r="2" spans="2:97" x14ac:dyDescent="0.25">
      <c r="B2" s="1" t="s">
        <v>0</v>
      </c>
    </row>
    <row r="3" spans="2:97" x14ac:dyDescent="0.25">
      <c r="B3" s="2" t="s">
        <v>1</v>
      </c>
      <c r="C3" s="2" t="s">
        <v>2</v>
      </c>
      <c r="D3" s="2" t="s">
        <v>3</v>
      </c>
      <c r="E3" s="2" t="s">
        <v>4</v>
      </c>
      <c r="F3" s="2" t="s">
        <v>5</v>
      </c>
      <c r="G3" s="2" t="s">
        <v>6</v>
      </c>
      <c r="H3" s="2" t="s">
        <v>7</v>
      </c>
      <c r="I3" s="3" t="s">
        <v>8</v>
      </c>
      <c r="J3" s="3"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c r="AC3" s="2" t="s">
        <v>28</v>
      </c>
      <c r="AD3" s="2" t="s">
        <v>29</v>
      </c>
      <c r="AE3" s="2" t="s">
        <v>30</v>
      </c>
      <c r="AF3" s="2" t="s">
        <v>31</v>
      </c>
      <c r="AG3" s="2" t="s">
        <v>32</v>
      </c>
      <c r="AH3" s="2" t="s">
        <v>33</v>
      </c>
      <c r="AI3" s="2" t="s">
        <v>34</v>
      </c>
      <c r="AJ3" s="2" t="s">
        <v>35</v>
      </c>
      <c r="AK3" s="2" t="s">
        <v>36</v>
      </c>
      <c r="AL3" s="2" t="s">
        <v>37</v>
      </c>
      <c r="AM3" s="2" t="s">
        <v>38</v>
      </c>
      <c r="AN3" s="2" t="s">
        <v>39</v>
      </c>
      <c r="AO3" s="2" t="s">
        <v>40</v>
      </c>
      <c r="AP3" s="2" t="s">
        <v>41</v>
      </c>
      <c r="AQ3" s="2" t="s">
        <v>42</v>
      </c>
      <c r="AR3" s="2" t="s">
        <v>43</v>
      </c>
      <c r="AS3" s="2" t="s">
        <v>44</v>
      </c>
      <c r="AT3" s="2" t="s">
        <v>45</v>
      </c>
      <c r="AU3" s="2" t="s">
        <v>46</v>
      </c>
      <c r="AV3" s="2" t="s">
        <v>47</v>
      </c>
      <c r="AW3" s="2" t="s">
        <v>48</v>
      </c>
      <c r="AX3" s="2" t="s">
        <v>49</v>
      </c>
      <c r="AY3" s="2" t="s">
        <v>50</v>
      </c>
      <c r="AZ3" s="2" t="s">
        <v>51</v>
      </c>
      <c r="BA3" s="2" t="s">
        <v>52</v>
      </c>
      <c r="BB3" s="2" t="s">
        <v>53</v>
      </c>
      <c r="BC3" s="2" t="s">
        <v>54</v>
      </c>
      <c r="BD3" s="2" t="s">
        <v>55</v>
      </c>
      <c r="BE3" s="2" t="s">
        <v>56</v>
      </c>
      <c r="BF3" s="2" t="s">
        <v>57</v>
      </c>
      <c r="BG3" s="2" t="s">
        <v>58</v>
      </c>
      <c r="BH3" s="2" t="s">
        <v>59</v>
      </c>
      <c r="BI3" s="2" t="s">
        <v>60</v>
      </c>
      <c r="BJ3" s="2" t="s">
        <v>61</v>
      </c>
      <c r="BK3" s="2" t="s">
        <v>62</v>
      </c>
      <c r="BL3" s="2" t="s">
        <v>63</v>
      </c>
      <c r="BM3" s="2" t="s">
        <v>64</v>
      </c>
      <c r="BN3" s="2" t="s">
        <v>65</v>
      </c>
      <c r="BO3" s="2" t="s">
        <v>66</v>
      </c>
      <c r="BP3" s="2" t="s">
        <v>67</v>
      </c>
      <c r="BQ3" s="2" t="s">
        <v>68</v>
      </c>
      <c r="BR3" s="2" t="s">
        <v>69</v>
      </c>
      <c r="BS3" s="2" t="s">
        <v>70</v>
      </c>
      <c r="BT3" s="2" t="s">
        <v>71</v>
      </c>
      <c r="BU3" s="2" t="s">
        <v>72</v>
      </c>
      <c r="BV3" s="2" t="s">
        <v>73</v>
      </c>
      <c r="BW3" s="2" t="s">
        <v>74</v>
      </c>
      <c r="BX3" s="2" t="s">
        <v>75</v>
      </c>
      <c r="BY3" s="2" t="s">
        <v>76</v>
      </c>
      <c r="BZ3" s="2" t="s">
        <v>77</v>
      </c>
      <c r="CA3" s="2" t="s">
        <v>78</v>
      </c>
      <c r="CB3" s="2" t="s">
        <v>79</v>
      </c>
      <c r="CC3" s="2" t="s">
        <v>80</v>
      </c>
      <c r="CD3" s="2" t="s">
        <v>81</v>
      </c>
      <c r="CE3" s="2" t="s">
        <v>82</v>
      </c>
      <c r="CF3" s="2" t="s">
        <v>83</v>
      </c>
      <c r="CG3" s="2" t="s">
        <v>84</v>
      </c>
      <c r="CH3" s="2" t="s">
        <v>85</v>
      </c>
      <c r="CI3" s="2" t="s">
        <v>86</v>
      </c>
      <c r="CJ3" s="2" t="s">
        <v>87</v>
      </c>
      <c r="CK3" s="2" t="s">
        <v>88</v>
      </c>
      <c r="CL3" s="2" t="s">
        <v>89</v>
      </c>
      <c r="CM3" s="2" t="s">
        <v>90</v>
      </c>
      <c r="CN3" s="2" t="s">
        <v>91</v>
      </c>
      <c r="CO3" s="2" t="s">
        <v>92</v>
      </c>
      <c r="CP3" s="2" t="s">
        <v>93</v>
      </c>
      <c r="CQ3" s="2" t="s">
        <v>94</v>
      </c>
      <c r="CR3" s="2" t="s">
        <v>95</v>
      </c>
      <c r="CS3" s="2" t="s">
        <v>96</v>
      </c>
    </row>
    <row r="4" spans="2:97" x14ac:dyDescent="0.25">
      <c r="B4" s="2" t="s">
        <v>97</v>
      </c>
      <c r="C4" s="4">
        <v>13.05</v>
      </c>
      <c r="D4" s="4">
        <v>5.95</v>
      </c>
      <c r="E4" s="4">
        <v>18.84</v>
      </c>
      <c r="F4" s="4">
        <v>32.31</v>
      </c>
      <c r="G4" s="4">
        <v>37.51</v>
      </c>
      <c r="H4" s="4">
        <v>16.25</v>
      </c>
      <c r="I4" s="4">
        <v>12.93</v>
      </c>
      <c r="J4" s="4">
        <v>13.263399999999999</v>
      </c>
      <c r="K4" s="4">
        <v>37.04</v>
      </c>
      <c r="L4" s="4">
        <v>35.130000000000003</v>
      </c>
      <c r="M4" s="4">
        <v>38.020000000000003</v>
      </c>
      <c r="N4" s="4">
        <v>39.21</v>
      </c>
      <c r="O4" s="4">
        <v>23.6</v>
      </c>
      <c r="P4" s="4">
        <v>44.19</v>
      </c>
      <c r="Q4" s="4">
        <v>58.3</v>
      </c>
      <c r="R4" s="4">
        <v>72.27</v>
      </c>
      <c r="S4" s="4">
        <v>69.25</v>
      </c>
      <c r="T4" s="4">
        <v>82.15</v>
      </c>
      <c r="U4" s="4">
        <v>77.12</v>
      </c>
      <c r="V4" s="4">
        <v>84.14</v>
      </c>
      <c r="W4" s="4">
        <v>81.48</v>
      </c>
      <c r="X4" s="4">
        <v>92.27</v>
      </c>
      <c r="Y4" s="4">
        <v>97.59</v>
      </c>
      <c r="Z4" s="4">
        <v>96.12</v>
      </c>
      <c r="AA4" s="4">
        <v>98.06</v>
      </c>
      <c r="AB4" s="4">
        <v>88.69</v>
      </c>
      <c r="AC4" s="4">
        <v>77.819999999999993</v>
      </c>
      <c r="AD4" s="4">
        <v>72.400000000000006</v>
      </c>
      <c r="AE4" s="4">
        <v>68.569999999999993</v>
      </c>
      <c r="AF4" s="4">
        <v>88.58</v>
      </c>
      <c r="AG4" s="4">
        <v>89.95</v>
      </c>
      <c r="AH4" s="4">
        <v>70.44</v>
      </c>
      <c r="AI4" s="4">
        <v>79</v>
      </c>
      <c r="AJ4" s="4">
        <v>71.97</v>
      </c>
      <c r="AK4" s="4">
        <v>65.12</v>
      </c>
      <c r="AL4" s="4">
        <v>64.5</v>
      </c>
      <c r="AM4" s="4">
        <v>50.74</v>
      </c>
      <c r="AN4" s="4">
        <v>106.39</v>
      </c>
      <c r="AO4" s="4">
        <v>110.68</v>
      </c>
      <c r="AP4" s="4">
        <v>100.99</v>
      </c>
      <c r="AQ4" s="4">
        <v>96.07</v>
      </c>
      <c r="AR4" s="4">
        <v>101.37</v>
      </c>
      <c r="AS4" s="4">
        <v>103.39</v>
      </c>
      <c r="AT4" s="4">
        <v>104.81</v>
      </c>
      <c r="AU4" s="4">
        <v>99.15</v>
      </c>
      <c r="AV4" s="4">
        <v>93.17</v>
      </c>
      <c r="AW4" s="4">
        <v>88.76</v>
      </c>
      <c r="AX4" s="4">
        <v>85.86</v>
      </c>
      <c r="AY4" s="4">
        <v>95.67</v>
      </c>
      <c r="AZ4" s="4">
        <v>81.13</v>
      </c>
      <c r="BA4" s="4">
        <v>84.55</v>
      </c>
      <c r="BB4" s="4">
        <v>61.42</v>
      </c>
      <c r="BC4" s="4">
        <v>73.260000000000005</v>
      </c>
      <c r="BD4" s="4">
        <v>74.72</v>
      </c>
      <c r="BE4" s="4">
        <v>86.4</v>
      </c>
      <c r="BF4" s="4">
        <v>90.91</v>
      </c>
      <c r="BG4" s="4">
        <v>56.1</v>
      </c>
      <c r="BH4" s="4">
        <v>61.45</v>
      </c>
      <c r="BI4" s="4">
        <v>54.33</v>
      </c>
      <c r="BJ4" s="4">
        <v>59.47</v>
      </c>
      <c r="BK4" s="4">
        <v>61.24</v>
      </c>
      <c r="BL4" s="4">
        <v>76.599999999999994</v>
      </c>
      <c r="BM4" s="4">
        <v>60.21</v>
      </c>
      <c r="BN4" s="4">
        <v>56.83</v>
      </c>
      <c r="BO4" s="4">
        <v>54.16</v>
      </c>
      <c r="BP4" s="4">
        <v>51.49</v>
      </c>
      <c r="BQ4" s="4">
        <v>53.82</v>
      </c>
      <c r="BR4" s="4">
        <v>58.87</v>
      </c>
      <c r="BS4" s="4">
        <v>51.33</v>
      </c>
      <c r="BT4" s="4">
        <v>45.13</v>
      </c>
      <c r="BU4" s="4">
        <v>49.49</v>
      </c>
      <c r="BV4" s="4">
        <v>58.1</v>
      </c>
      <c r="BW4" s="4">
        <v>69.95</v>
      </c>
      <c r="BX4" s="4">
        <v>68.17</v>
      </c>
      <c r="BY4" s="4">
        <v>79.36</v>
      </c>
      <c r="BZ4" s="4">
        <v>20.384799999999998</v>
      </c>
      <c r="CA4" s="4">
        <v>25.812999999999999</v>
      </c>
      <c r="CB4" s="4">
        <v>28.1038</v>
      </c>
      <c r="CC4" s="4">
        <v>16.350999999999999</v>
      </c>
      <c r="CD4" s="4">
        <v>21.646399999999996</v>
      </c>
      <c r="CE4" s="4">
        <v>28.045699999999997</v>
      </c>
      <c r="CF4" s="4">
        <v>35.450000000000003</v>
      </c>
      <c r="CG4" s="4">
        <v>50.5</v>
      </c>
      <c r="CH4" s="4">
        <v>61.71</v>
      </c>
      <c r="CI4" s="4">
        <v>46.27</v>
      </c>
      <c r="CJ4" s="4">
        <v>21.64</v>
      </c>
      <c r="CK4" s="4">
        <v>23.8</v>
      </c>
      <c r="CL4" s="4">
        <v>6.75</v>
      </c>
      <c r="CM4" s="4">
        <v>13.09</v>
      </c>
      <c r="CN4" s="4">
        <v>9.3042999999999996</v>
      </c>
      <c r="CO4" s="4">
        <v>2.76</v>
      </c>
      <c r="CP4" s="4">
        <v>30.44</v>
      </c>
      <c r="CQ4" s="4">
        <v>38.090000000000003</v>
      </c>
      <c r="CR4" s="4">
        <v>58.05</v>
      </c>
      <c r="CS4" s="4">
        <v>49</v>
      </c>
    </row>
    <row r="5" spans="2:97" x14ac:dyDescent="0.25">
      <c r="B5" s="2" t="s">
        <v>98</v>
      </c>
      <c r="C5" s="4">
        <v>13.05</v>
      </c>
      <c r="D5" s="4">
        <v>5.95</v>
      </c>
      <c r="E5" s="4">
        <v>18.84</v>
      </c>
      <c r="F5" s="4">
        <v>32.31</v>
      </c>
      <c r="G5" s="4">
        <v>37.51</v>
      </c>
      <c r="H5" s="4">
        <v>16.25</v>
      </c>
      <c r="I5" s="4">
        <v>12.93</v>
      </c>
      <c r="J5" s="4">
        <v>13.263399999999999</v>
      </c>
      <c r="K5" s="4">
        <v>37.04</v>
      </c>
      <c r="L5" s="4">
        <v>35.130000000000003</v>
      </c>
      <c r="M5" s="4">
        <v>38.020000000000003</v>
      </c>
      <c r="N5" s="4">
        <v>39.21</v>
      </c>
      <c r="O5" s="4">
        <v>23.6</v>
      </c>
      <c r="P5" s="4">
        <v>44.19</v>
      </c>
      <c r="Q5" s="4">
        <v>58.3</v>
      </c>
      <c r="R5" s="4">
        <v>72.27</v>
      </c>
      <c r="S5" s="4">
        <v>69.25</v>
      </c>
      <c r="T5" s="4">
        <v>82.15</v>
      </c>
      <c r="U5" s="4">
        <v>77.12</v>
      </c>
      <c r="V5" s="4">
        <v>84.14</v>
      </c>
      <c r="W5" s="4">
        <v>81.48</v>
      </c>
      <c r="X5" s="4">
        <v>92.27</v>
      </c>
      <c r="Y5" s="4">
        <v>97.59</v>
      </c>
      <c r="Z5" s="4">
        <v>96.12</v>
      </c>
      <c r="AA5" s="4">
        <v>98.06</v>
      </c>
      <c r="AB5" s="4">
        <v>88.69</v>
      </c>
      <c r="AC5" s="4">
        <v>77.819999999999993</v>
      </c>
      <c r="AD5" s="4">
        <v>72.400000000000006</v>
      </c>
      <c r="AE5" s="4">
        <v>68.569999999999993</v>
      </c>
      <c r="AF5" s="4">
        <v>88.58</v>
      </c>
      <c r="AG5" s="4">
        <v>89.95</v>
      </c>
      <c r="AH5" s="4">
        <v>70.44</v>
      </c>
      <c r="AI5" s="4">
        <v>79</v>
      </c>
      <c r="AJ5" s="4">
        <v>71.97</v>
      </c>
      <c r="AK5" s="4">
        <v>65.12</v>
      </c>
      <c r="AL5" s="4">
        <v>64.5</v>
      </c>
      <c r="AM5" s="4">
        <v>50.74</v>
      </c>
      <c r="AN5" s="4">
        <v>106.39</v>
      </c>
      <c r="AO5" s="4">
        <v>110.68</v>
      </c>
      <c r="AP5" s="4">
        <v>100.99</v>
      </c>
      <c r="AQ5" s="4">
        <v>96.07</v>
      </c>
      <c r="AR5" s="4">
        <v>101.37</v>
      </c>
      <c r="AS5" s="4">
        <v>103.39</v>
      </c>
      <c r="AT5" s="4">
        <v>104.81</v>
      </c>
      <c r="AU5" s="4">
        <v>99.15</v>
      </c>
      <c r="AV5" s="4">
        <v>93.17</v>
      </c>
      <c r="AW5" s="4">
        <v>88.76</v>
      </c>
      <c r="AX5" s="4">
        <v>85.86</v>
      </c>
      <c r="AY5" s="4">
        <v>95.67</v>
      </c>
      <c r="AZ5" s="4">
        <v>81.13</v>
      </c>
      <c r="BA5" s="4">
        <v>84.55</v>
      </c>
      <c r="BB5" s="4">
        <v>61.42</v>
      </c>
      <c r="BC5" s="4">
        <v>73.260000000000005</v>
      </c>
      <c r="BD5" s="4">
        <v>74.72</v>
      </c>
      <c r="BE5" s="4">
        <v>86.4</v>
      </c>
      <c r="BF5" s="4">
        <v>90.91</v>
      </c>
      <c r="BG5" s="4">
        <v>56.1</v>
      </c>
      <c r="BH5" s="4">
        <v>61.45</v>
      </c>
      <c r="BI5" s="4">
        <v>54.33</v>
      </c>
      <c r="BJ5" s="4">
        <v>59.47</v>
      </c>
      <c r="BK5" s="4">
        <v>61.24</v>
      </c>
      <c r="BL5" s="4">
        <v>76.599999999999994</v>
      </c>
      <c r="BM5" s="4">
        <v>60.21</v>
      </c>
      <c r="BN5" s="4">
        <v>56.83</v>
      </c>
      <c r="BO5" s="4">
        <v>54.16</v>
      </c>
      <c r="BP5" s="4">
        <v>51.49</v>
      </c>
      <c r="BQ5" s="4">
        <v>53.82</v>
      </c>
      <c r="BR5" s="4">
        <v>58.87</v>
      </c>
      <c r="BS5" s="4">
        <v>51.33</v>
      </c>
      <c r="BT5" s="4">
        <v>45.13</v>
      </c>
      <c r="BU5" s="4">
        <v>49.49</v>
      </c>
      <c r="BV5" s="4">
        <v>58.1</v>
      </c>
      <c r="BW5" s="4">
        <v>69.95</v>
      </c>
      <c r="BX5" s="4">
        <v>68.17</v>
      </c>
      <c r="BY5" s="4">
        <v>79.36</v>
      </c>
      <c r="BZ5" s="4">
        <v>20.384799999999998</v>
      </c>
      <c r="CA5" s="4">
        <v>25.812999999999999</v>
      </c>
      <c r="CB5" s="4">
        <v>28.1038</v>
      </c>
      <c r="CC5" s="4">
        <v>16.350999999999999</v>
      </c>
      <c r="CD5" s="4">
        <v>21.646399999999996</v>
      </c>
      <c r="CE5" s="4">
        <v>28.045699999999997</v>
      </c>
      <c r="CF5" s="4">
        <v>35.450000000000003</v>
      </c>
      <c r="CG5" s="4">
        <v>50.5</v>
      </c>
      <c r="CH5" s="4">
        <v>61.71</v>
      </c>
      <c r="CI5" s="4">
        <v>46.27</v>
      </c>
      <c r="CJ5" s="4">
        <v>21.64</v>
      </c>
      <c r="CK5" s="4">
        <v>23.8</v>
      </c>
      <c r="CL5" s="4">
        <v>6.75</v>
      </c>
      <c r="CM5" s="4">
        <v>13.09</v>
      </c>
      <c r="CN5" s="4">
        <v>9.3042999999999996</v>
      </c>
      <c r="CO5" s="4">
        <v>2.76</v>
      </c>
      <c r="CP5" s="4">
        <v>30.44</v>
      </c>
      <c r="CQ5" s="4">
        <v>38.090000000000003</v>
      </c>
      <c r="CR5" s="4">
        <v>58.05</v>
      </c>
      <c r="CS5" s="4">
        <v>49</v>
      </c>
    </row>
    <row r="6" spans="2:97" x14ac:dyDescent="0.25">
      <c r="B6" s="2" t="s">
        <v>99</v>
      </c>
      <c r="C6" s="4">
        <v>13.05</v>
      </c>
      <c r="D6" s="4">
        <v>5.95</v>
      </c>
      <c r="E6" s="4">
        <v>18.84</v>
      </c>
      <c r="F6" s="4">
        <v>32.31</v>
      </c>
      <c r="G6" s="4">
        <v>37.51</v>
      </c>
      <c r="H6" s="4">
        <v>16.25</v>
      </c>
      <c r="I6" s="4">
        <v>12.93</v>
      </c>
      <c r="J6" s="4">
        <v>13.263399999999999</v>
      </c>
      <c r="K6" s="4">
        <v>37.04</v>
      </c>
      <c r="L6" s="4">
        <v>35.130000000000003</v>
      </c>
      <c r="M6" s="4">
        <v>38.020000000000003</v>
      </c>
      <c r="N6" s="4">
        <v>39.21</v>
      </c>
      <c r="O6" s="4">
        <v>23.6</v>
      </c>
      <c r="P6" s="4">
        <v>44.19</v>
      </c>
      <c r="Q6" s="4">
        <v>58.3</v>
      </c>
      <c r="R6" s="4">
        <v>72.27</v>
      </c>
      <c r="S6" s="4">
        <v>69.25</v>
      </c>
      <c r="T6" s="4">
        <v>82.15</v>
      </c>
      <c r="U6" s="4">
        <v>77.12</v>
      </c>
      <c r="V6" s="4">
        <v>84.14</v>
      </c>
      <c r="W6" s="4">
        <v>81.48</v>
      </c>
      <c r="X6" s="4">
        <v>92.27</v>
      </c>
      <c r="Y6" s="4">
        <v>97.59</v>
      </c>
      <c r="Z6" s="4">
        <v>96.12</v>
      </c>
      <c r="AA6" s="4">
        <v>98.06</v>
      </c>
      <c r="AB6" s="4">
        <v>88.69</v>
      </c>
      <c r="AC6" s="4">
        <v>77.819999999999993</v>
      </c>
      <c r="AD6" s="4">
        <v>72.400000000000006</v>
      </c>
      <c r="AE6" s="4">
        <v>68.569999999999993</v>
      </c>
      <c r="AF6" s="4">
        <v>88.58</v>
      </c>
      <c r="AG6" s="4">
        <v>89.95</v>
      </c>
      <c r="AH6" s="4">
        <v>70.44</v>
      </c>
      <c r="AI6" s="4">
        <v>79</v>
      </c>
      <c r="AJ6" s="4">
        <v>71.97</v>
      </c>
      <c r="AK6" s="4">
        <v>65.12</v>
      </c>
      <c r="AL6" s="4">
        <v>64.5</v>
      </c>
      <c r="AM6" s="4">
        <v>50.74</v>
      </c>
      <c r="AN6" s="4">
        <v>106.39</v>
      </c>
      <c r="AO6" s="4">
        <v>110.68</v>
      </c>
      <c r="AP6" s="4">
        <v>100.99</v>
      </c>
      <c r="AQ6" s="4">
        <v>96.07</v>
      </c>
      <c r="AR6" s="4">
        <v>101.37</v>
      </c>
      <c r="AS6" s="4">
        <v>103.39</v>
      </c>
      <c r="AT6" s="4">
        <v>104.81</v>
      </c>
      <c r="AU6" s="4">
        <v>99.15</v>
      </c>
      <c r="AV6" s="4">
        <v>93.17</v>
      </c>
      <c r="AW6" s="4">
        <v>88.76</v>
      </c>
      <c r="AX6" s="4">
        <v>85.86</v>
      </c>
      <c r="AY6" s="4">
        <v>95.67</v>
      </c>
      <c r="AZ6" s="4">
        <v>81.13</v>
      </c>
      <c r="BA6" s="4">
        <v>84.55</v>
      </c>
      <c r="BB6" s="4">
        <v>61.42</v>
      </c>
      <c r="BC6" s="4">
        <v>73.260000000000005</v>
      </c>
      <c r="BD6" s="4">
        <v>74.72</v>
      </c>
      <c r="BE6" s="4">
        <v>86.4</v>
      </c>
      <c r="BF6" s="4">
        <v>90.91</v>
      </c>
      <c r="BG6" s="4">
        <v>56.1</v>
      </c>
      <c r="BH6" s="4">
        <v>61.45</v>
      </c>
      <c r="BI6" s="4">
        <v>54.33</v>
      </c>
      <c r="BJ6" s="4">
        <v>59.47</v>
      </c>
      <c r="BK6" s="4">
        <v>61.24</v>
      </c>
      <c r="BL6" s="4">
        <v>76.599999999999994</v>
      </c>
      <c r="BM6" s="4">
        <v>60.21</v>
      </c>
      <c r="BN6" s="4">
        <v>56.83</v>
      </c>
      <c r="BO6" s="4">
        <v>54.16</v>
      </c>
      <c r="BP6" s="4">
        <v>51.49</v>
      </c>
      <c r="BQ6" s="4">
        <v>53.82</v>
      </c>
      <c r="BR6" s="4">
        <v>58.87</v>
      </c>
      <c r="BS6" s="4">
        <v>51.33</v>
      </c>
      <c r="BT6" s="4">
        <v>45.13</v>
      </c>
      <c r="BU6" s="4">
        <v>49.49</v>
      </c>
      <c r="BV6" s="4">
        <v>58.1</v>
      </c>
      <c r="BW6" s="4">
        <v>69.95</v>
      </c>
      <c r="BX6" s="4">
        <v>68.17</v>
      </c>
      <c r="BY6" s="4">
        <v>79.36</v>
      </c>
      <c r="BZ6" s="4">
        <v>20.384799999999998</v>
      </c>
      <c r="CA6" s="4">
        <v>25.812999999999999</v>
      </c>
      <c r="CB6" s="4">
        <v>28.1038</v>
      </c>
      <c r="CC6" s="4">
        <v>16.350999999999999</v>
      </c>
      <c r="CD6" s="4">
        <v>21.646399999999996</v>
      </c>
      <c r="CE6" s="4">
        <v>28.045699999999997</v>
      </c>
      <c r="CF6" s="4">
        <v>35.450000000000003</v>
      </c>
      <c r="CG6" s="4">
        <v>50.5</v>
      </c>
      <c r="CH6" s="4">
        <v>61.71</v>
      </c>
      <c r="CI6" s="4">
        <v>46.27</v>
      </c>
      <c r="CJ6" s="4">
        <v>21.64</v>
      </c>
      <c r="CK6" s="4">
        <v>23.8</v>
      </c>
      <c r="CL6" s="4">
        <v>6.75</v>
      </c>
      <c r="CM6" s="4">
        <v>13.09</v>
      </c>
      <c r="CN6" s="4">
        <v>9.3042999999999996</v>
      </c>
      <c r="CO6" s="4">
        <v>2.76</v>
      </c>
      <c r="CP6" s="4">
        <v>30.44</v>
      </c>
      <c r="CQ6" s="4">
        <v>38.090000000000003</v>
      </c>
      <c r="CR6" s="4">
        <v>58.05</v>
      </c>
      <c r="CS6" s="4">
        <v>49</v>
      </c>
    </row>
    <row r="7" spans="2:97" x14ac:dyDescent="0.25">
      <c r="B7" s="2" t="s">
        <v>100</v>
      </c>
      <c r="C7" s="4">
        <v>13.05</v>
      </c>
      <c r="D7" s="4">
        <v>5.95</v>
      </c>
      <c r="E7" s="4">
        <v>18.84</v>
      </c>
      <c r="F7" s="4">
        <v>32.31</v>
      </c>
      <c r="G7" s="4">
        <v>37.51</v>
      </c>
      <c r="H7" s="4">
        <v>16.25</v>
      </c>
      <c r="I7" s="4">
        <v>12.93</v>
      </c>
      <c r="J7" s="4">
        <v>13.263399999999999</v>
      </c>
      <c r="K7" s="4">
        <v>37.04</v>
      </c>
      <c r="L7" s="4">
        <v>35.130000000000003</v>
      </c>
      <c r="M7" s="4">
        <v>38.020000000000003</v>
      </c>
      <c r="N7" s="4">
        <v>39.21</v>
      </c>
      <c r="O7" s="4">
        <v>23.6</v>
      </c>
      <c r="P7" s="4">
        <v>44.19</v>
      </c>
      <c r="Q7" s="4">
        <v>58.3</v>
      </c>
      <c r="R7" s="4">
        <v>72.27</v>
      </c>
      <c r="S7" s="4">
        <v>69.25</v>
      </c>
      <c r="T7" s="4">
        <v>82.15</v>
      </c>
      <c r="U7" s="4">
        <v>77.12</v>
      </c>
      <c r="V7" s="4">
        <v>84.14</v>
      </c>
      <c r="W7" s="4">
        <v>81.48</v>
      </c>
      <c r="X7" s="4">
        <v>92.27</v>
      </c>
      <c r="Y7" s="4">
        <v>97.59</v>
      </c>
      <c r="Z7" s="4">
        <v>96.12</v>
      </c>
      <c r="AA7" s="4">
        <v>98.06</v>
      </c>
      <c r="AB7" s="4">
        <v>88.69</v>
      </c>
      <c r="AC7" s="4">
        <v>77.819999999999993</v>
      </c>
      <c r="AD7" s="4">
        <v>72.400000000000006</v>
      </c>
      <c r="AE7" s="4">
        <v>68.569999999999993</v>
      </c>
      <c r="AF7" s="4">
        <v>88.58</v>
      </c>
      <c r="AG7" s="4">
        <v>89.95</v>
      </c>
      <c r="AH7" s="4">
        <v>70.44</v>
      </c>
      <c r="AI7" s="4">
        <v>79</v>
      </c>
      <c r="AJ7" s="4">
        <v>71.97</v>
      </c>
      <c r="AK7" s="4">
        <v>65.12</v>
      </c>
      <c r="AL7" s="4">
        <v>64.5</v>
      </c>
      <c r="AM7" s="4">
        <v>50.74</v>
      </c>
      <c r="AN7" s="4">
        <v>106.39</v>
      </c>
      <c r="AO7" s="4">
        <v>110.68</v>
      </c>
      <c r="AP7" s="4">
        <v>100.99</v>
      </c>
      <c r="AQ7" s="4">
        <v>96.07</v>
      </c>
      <c r="AR7" s="4">
        <v>101.37</v>
      </c>
      <c r="AS7" s="4">
        <v>103.39</v>
      </c>
      <c r="AT7" s="4">
        <v>104.81</v>
      </c>
      <c r="AU7" s="4">
        <v>99.15</v>
      </c>
      <c r="AV7" s="4">
        <v>93.17</v>
      </c>
      <c r="AW7" s="4">
        <v>88.76</v>
      </c>
      <c r="AX7" s="4">
        <v>85.86</v>
      </c>
      <c r="AY7" s="4">
        <v>95.67</v>
      </c>
      <c r="AZ7" s="4">
        <v>81.13</v>
      </c>
      <c r="BA7" s="4">
        <v>84.55</v>
      </c>
      <c r="BB7" s="4">
        <v>61.42</v>
      </c>
      <c r="BC7" s="4">
        <v>73.260000000000005</v>
      </c>
      <c r="BD7" s="4">
        <v>74.72</v>
      </c>
      <c r="BE7" s="4">
        <v>86.4</v>
      </c>
      <c r="BF7" s="4">
        <v>90.91</v>
      </c>
      <c r="BG7" s="4">
        <v>56.1</v>
      </c>
      <c r="BH7" s="4">
        <v>61.45</v>
      </c>
      <c r="BI7" s="4">
        <v>54.33</v>
      </c>
      <c r="BJ7" s="4">
        <v>59.47</v>
      </c>
      <c r="BK7" s="4">
        <v>61.24</v>
      </c>
      <c r="BL7" s="4">
        <v>76.599999999999994</v>
      </c>
      <c r="BM7" s="4">
        <v>60.21</v>
      </c>
      <c r="BN7" s="4">
        <v>56.83</v>
      </c>
      <c r="BO7" s="4">
        <v>54.16</v>
      </c>
      <c r="BP7" s="4">
        <v>51.49</v>
      </c>
      <c r="BQ7" s="4">
        <v>53.82</v>
      </c>
      <c r="BR7" s="4">
        <v>58.87</v>
      </c>
      <c r="BS7" s="4">
        <v>51.33</v>
      </c>
      <c r="BT7" s="4">
        <v>45.13</v>
      </c>
      <c r="BU7" s="4">
        <v>49.49</v>
      </c>
      <c r="BV7" s="4">
        <v>58.1</v>
      </c>
      <c r="BW7" s="4">
        <v>69.95</v>
      </c>
      <c r="BX7" s="4">
        <v>68.17</v>
      </c>
      <c r="BY7" s="4">
        <v>79.36</v>
      </c>
      <c r="BZ7" s="4">
        <v>20.384799999999998</v>
      </c>
      <c r="CA7" s="4">
        <v>25.812999999999999</v>
      </c>
      <c r="CB7" s="4">
        <v>28.1038</v>
      </c>
      <c r="CC7" s="4">
        <v>16.350999999999999</v>
      </c>
      <c r="CD7" s="4">
        <v>21.646399999999996</v>
      </c>
      <c r="CE7" s="4">
        <v>28.045699999999997</v>
      </c>
      <c r="CF7" s="4">
        <v>35.450000000000003</v>
      </c>
      <c r="CG7" s="4">
        <v>50.5</v>
      </c>
      <c r="CH7" s="4">
        <v>61.71</v>
      </c>
      <c r="CI7" s="4">
        <v>46.27</v>
      </c>
      <c r="CJ7" s="4">
        <v>21.64</v>
      </c>
      <c r="CK7" s="4">
        <v>23.8</v>
      </c>
      <c r="CL7" s="4">
        <v>6.75</v>
      </c>
      <c r="CM7" s="4">
        <v>13.09</v>
      </c>
      <c r="CN7" s="4">
        <v>9.3042999999999996</v>
      </c>
      <c r="CO7" s="4">
        <v>2.76</v>
      </c>
      <c r="CP7" s="4">
        <v>30.44</v>
      </c>
      <c r="CQ7" s="4">
        <v>38.090000000000003</v>
      </c>
      <c r="CR7" s="4">
        <v>58.05</v>
      </c>
      <c r="CS7" s="4">
        <v>49</v>
      </c>
    </row>
    <row r="8" spans="2:97" x14ac:dyDescent="0.25">
      <c r="B8" s="2" t="s">
        <v>101</v>
      </c>
      <c r="C8" s="4">
        <v>13.05</v>
      </c>
      <c r="D8" s="4">
        <v>5.95</v>
      </c>
      <c r="E8" s="4">
        <v>18.84</v>
      </c>
      <c r="F8" s="4">
        <v>32.31</v>
      </c>
      <c r="G8" s="4">
        <v>37.51</v>
      </c>
      <c r="H8" s="4">
        <v>16.25</v>
      </c>
      <c r="I8" s="4">
        <v>12.93</v>
      </c>
      <c r="J8" s="4">
        <v>13.263399999999999</v>
      </c>
      <c r="K8" s="4">
        <v>37.04</v>
      </c>
      <c r="L8" s="4">
        <v>35.130000000000003</v>
      </c>
      <c r="M8" s="4">
        <v>38.020000000000003</v>
      </c>
      <c r="N8" s="4">
        <v>39.21</v>
      </c>
      <c r="O8" s="4">
        <v>23.6</v>
      </c>
      <c r="P8" s="4">
        <v>44.19</v>
      </c>
      <c r="Q8" s="4">
        <v>58.3</v>
      </c>
      <c r="R8" s="4">
        <v>72.27</v>
      </c>
      <c r="S8" s="4">
        <v>69.25</v>
      </c>
      <c r="T8" s="4">
        <v>82.15</v>
      </c>
      <c r="U8" s="4">
        <v>77.12</v>
      </c>
      <c r="V8" s="4">
        <v>84.14</v>
      </c>
      <c r="W8" s="4">
        <v>81.48</v>
      </c>
      <c r="X8" s="4">
        <v>92.27</v>
      </c>
      <c r="Y8" s="4">
        <v>97.59</v>
      </c>
      <c r="Z8" s="4">
        <v>96.12</v>
      </c>
      <c r="AA8" s="4">
        <v>98.06</v>
      </c>
      <c r="AB8" s="4">
        <v>88.69</v>
      </c>
      <c r="AC8" s="4">
        <v>77.819999999999993</v>
      </c>
      <c r="AD8" s="4">
        <v>72.400000000000006</v>
      </c>
      <c r="AE8" s="4">
        <v>68.569999999999993</v>
      </c>
      <c r="AF8" s="4">
        <v>88.58</v>
      </c>
      <c r="AG8" s="4">
        <v>89.95</v>
      </c>
      <c r="AH8" s="4">
        <v>70.44</v>
      </c>
      <c r="AI8" s="4">
        <v>79</v>
      </c>
      <c r="AJ8" s="4">
        <v>71.97</v>
      </c>
      <c r="AK8" s="4">
        <v>65.12</v>
      </c>
      <c r="AL8" s="4">
        <v>64.5</v>
      </c>
      <c r="AM8" s="4">
        <v>50.74</v>
      </c>
      <c r="AN8" s="4">
        <v>106.39</v>
      </c>
      <c r="AO8" s="4">
        <v>110.68</v>
      </c>
      <c r="AP8" s="4">
        <v>100.99</v>
      </c>
      <c r="AQ8" s="4">
        <v>96.07</v>
      </c>
      <c r="AR8" s="4">
        <v>101.37</v>
      </c>
      <c r="AS8" s="4">
        <v>103.39</v>
      </c>
      <c r="AT8" s="4">
        <v>104.81</v>
      </c>
      <c r="AU8" s="4">
        <v>99.15</v>
      </c>
      <c r="AV8" s="4">
        <v>93.17</v>
      </c>
      <c r="AW8" s="4">
        <v>88.76</v>
      </c>
      <c r="AX8" s="4">
        <v>85.86</v>
      </c>
      <c r="AY8" s="4">
        <v>95.67</v>
      </c>
      <c r="AZ8" s="4">
        <v>81.13</v>
      </c>
      <c r="BA8" s="4">
        <v>84.55</v>
      </c>
      <c r="BB8" s="4">
        <v>61.42</v>
      </c>
      <c r="BC8" s="4">
        <v>73.260000000000005</v>
      </c>
      <c r="BD8" s="4">
        <v>74.72</v>
      </c>
      <c r="BE8" s="4">
        <v>86.4</v>
      </c>
      <c r="BF8" s="4">
        <v>90.91</v>
      </c>
      <c r="BG8" s="4">
        <v>56.1</v>
      </c>
      <c r="BH8" s="4">
        <v>61.45</v>
      </c>
      <c r="BI8" s="4">
        <v>54.33</v>
      </c>
      <c r="BJ8" s="4">
        <v>59.47</v>
      </c>
      <c r="BK8" s="4">
        <v>61.24</v>
      </c>
      <c r="BL8" s="4">
        <v>76.599999999999994</v>
      </c>
      <c r="BM8" s="4">
        <v>60.21</v>
      </c>
      <c r="BN8" s="4">
        <v>56.83</v>
      </c>
      <c r="BO8" s="4">
        <v>54.16</v>
      </c>
      <c r="BP8" s="4">
        <v>51.49</v>
      </c>
      <c r="BQ8" s="4">
        <v>53.82</v>
      </c>
      <c r="BR8" s="4">
        <v>58.87</v>
      </c>
      <c r="BS8" s="4">
        <v>51.33</v>
      </c>
      <c r="BT8" s="4">
        <v>45.13</v>
      </c>
      <c r="BU8" s="4">
        <v>49.49</v>
      </c>
      <c r="BV8" s="4">
        <v>58.1</v>
      </c>
      <c r="BW8" s="4">
        <v>69.95</v>
      </c>
      <c r="BX8" s="4">
        <v>68.17</v>
      </c>
      <c r="BY8" s="4">
        <v>79.36</v>
      </c>
      <c r="BZ8" s="4">
        <v>20.384799999999998</v>
      </c>
      <c r="CA8" s="4">
        <v>25.812999999999999</v>
      </c>
      <c r="CB8" s="4">
        <v>28.1038</v>
      </c>
      <c r="CC8" s="4">
        <v>16.350999999999999</v>
      </c>
      <c r="CD8" s="4">
        <v>21.646399999999996</v>
      </c>
      <c r="CE8" s="4">
        <v>28.045699999999997</v>
      </c>
      <c r="CF8" s="4">
        <v>35.450000000000003</v>
      </c>
      <c r="CG8" s="4">
        <v>50.5</v>
      </c>
      <c r="CH8" s="4">
        <v>61.71</v>
      </c>
      <c r="CI8" s="4">
        <v>46.27</v>
      </c>
      <c r="CJ8" s="4">
        <v>21.64</v>
      </c>
      <c r="CK8" s="4">
        <v>23.8</v>
      </c>
      <c r="CL8" s="4">
        <v>6.75</v>
      </c>
      <c r="CM8" s="4">
        <v>13.09</v>
      </c>
      <c r="CN8" s="4">
        <v>9.3042999999999996</v>
      </c>
      <c r="CO8" s="4">
        <v>2.76</v>
      </c>
      <c r="CP8" s="4">
        <v>30.44</v>
      </c>
      <c r="CQ8" s="4">
        <v>38.090000000000003</v>
      </c>
      <c r="CR8" s="4">
        <v>58.05</v>
      </c>
      <c r="CS8" s="4">
        <v>49</v>
      </c>
    </row>
    <row r="9" spans="2:97" x14ac:dyDescent="0.25">
      <c r="B9" s="2" t="s">
        <v>102</v>
      </c>
      <c r="C9" s="4">
        <v>13.05</v>
      </c>
      <c r="D9" s="4">
        <v>5.95</v>
      </c>
      <c r="E9" s="4">
        <v>18.84</v>
      </c>
      <c r="F9" s="4">
        <v>32.31</v>
      </c>
      <c r="G9" s="4">
        <v>37.51</v>
      </c>
      <c r="H9" s="4">
        <v>16.25</v>
      </c>
      <c r="I9" s="4">
        <v>12.93</v>
      </c>
      <c r="J9" s="4">
        <v>13.263399999999999</v>
      </c>
      <c r="K9" s="4">
        <v>37.04</v>
      </c>
      <c r="L9" s="4">
        <v>35.130000000000003</v>
      </c>
      <c r="M9" s="4">
        <v>38.020000000000003</v>
      </c>
      <c r="N9" s="4">
        <v>39.21</v>
      </c>
      <c r="O9" s="4">
        <v>23.6</v>
      </c>
      <c r="P9" s="4">
        <v>44.19</v>
      </c>
      <c r="Q9" s="4">
        <v>58.3</v>
      </c>
      <c r="R9" s="4">
        <v>72.27</v>
      </c>
      <c r="S9" s="4">
        <v>69.25</v>
      </c>
      <c r="T9" s="4">
        <v>82.15</v>
      </c>
      <c r="U9" s="4">
        <v>77.12</v>
      </c>
      <c r="V9" s="4">
        <v>84.14</v>
      </c>
      <c r="W9" s="4">
        <v>81.48</v>
      </c>
      <c r="X9" s="4">
        <v>92.27</v>
      </c>
      <c r="Y9" s="4">
        <v>97.59</v>
      </c>
      <c r="Z9" s="4">
        <v>96.12</v>
      </c>
      <c r="AA9" s="4">
        <v>98.06</v>
      </c>
      <c r="AB9" s="4">
        <v>88.69</v>
      </c>
      <c r="AC9" s="4">
        <v>77.819999999999993</v>
      </c>
      <c r="AD9" s="4">
        <v>72.400000000000006</v>
      </c>
      <c r="AE9" s="4">
        <v>68.569999999999993</v>
      </c>
      <c r="AF9" s="4">
        <v>88.58</v>
      </c>
      <c r="AG9" s="4">
        <v>89.95</v>
      </c>
      <c r="AH9" s="4">
        <v>70.44</v>
      </c>
      <c r="AI9" s="4">
        <v>79</v>
      </c>
      <c r="AJ9" s="4">
        <v>71.97</v>
      </c>
      <c r="AK9" s="4">
        <v>65.12</v>
      </c>
      <c r="AL9" s="4">
        <v>64.5</v>
      </c>
      <c r="AM9" s="4">
        <v>50.74</v>
      </c>
      <c r="AN9" s="4">
        <v>106.39</v>
      </c>
      <c r="AO9" s="4">
        <v>110.68</v>
      </c>
      <c r="AP9" s="4">
        <v>100.99</v>
      </c>
      <c r="AQ9" s="4">
        <v>96.07</v>
      </c>
      <c r="AR9" s="4">
        <v>101.37</v>
      </c>
      <c r="AS9" s="4">
        <v>103.39</v>
      </c>
      <c r="AT9" s="4">
        <v>104.81</v>
      </c>
      <c r="AU9" s="4">
        <v>99.15</v>
      </c>
      <c r="AV9" s="4">
        <v>93.17</v>
      </c>
      <c r="AW9" s="4">
        <v>88.76</v>
      </c>
      <c r="AX9" s="4">
        <v>85.86</v>
      </c>
      <c r="AY9" s="4">
        <v>95.67</v>
      </c>
      <c r="AZ9" s="4">
        <v>81.13</v>
      </c>
      <c r="BA9" s="4">
        <v>84.55</v>
      </c>
      <c r="BB9" s="4">
        <v>61.42</v>
      </c>
      <c r="BC9" s="4">
        <v>73.260000000000005</v>
      </c>
      <c r="BD9" s="4">
        <v>74.72</v>
      </c>
      <c r="BE9" s="4">
        <v>86.4</v>
      </c>
      <c r="BF9" s="4">
        <v>90.91</v>
      </c>
      <c r="BG9" s="4">
        <v>56.1</v>
      </c>
      <c r="BH9" s="4">
        <v>61.45</v>
      </c>
      <c r="BI9" s="4">
        <v>54.33</v>
      </c>
      <c r="BJ9" s="4">
        <v>59.47</v>
      </c>
      <c r="BK9" s="4">
        <v>61.24</v>
      </c>
      <c r="BL9" s="4">
        <v>76.599999999999994</v>
      </c>
      <c r="BM9" s="4">
        <v>60.21</v>
      </c>
      <c r="BN9" s="4">
        <v>56.83</v>
      </c>
      <c r="BO9" s="4">
        <v>54.16</v>
      </c>
      <c r="BP9" s="4">
        <v>51.49</v>
      </c>
      <c r="BQ9" s="4">
        <v>53.82</v>
      </c>
      <c r="BR9" s="4">
        <v>58.87</v>
      </c>
      <c r="BS9" s="4">
        <v>51.33</v>
      </c>
      <c r="BT9" s="4">
        <v>45.13</v>
      </c>
      <c r="BU9" s="4">
        <v>49.49</v>
      </c>
      <c r="BV9" s="4">
        <v>58.1</v>
      </c>
      <c r="BW9" s="4">
        <v>69.95</v>
      </c>
      <c r="BX9" s="4">
        <v>68.17</v>
      </c>
      <c r="BY9" s="4">
        <v>79.36</v>
      </c>
      <c r="BZ9" s="4">
        <v>20.384799999999998</v>
      </c>
      <c r="CA9" s="4">
        <v>25.812999999999999</v>
      </c>
      <c r="CB9" s="4">
        <v>28.1038</v>
      </c>
      <c r="CC9" s="4">
        <v>16.350999999999999</v>
      </c>
      <c r="CD9" s="4">
        <v>21.646399999999996</v>
      </c>
      <c r="CE9" s="4">
        <v>28.045699999999997</v>
      </c>
      <c r="CF9" s="4">
        <v>35.450000000000003</v>
      </c>
      <c r="CG9" s="4">
        <v>50.5</v>
      </c>
      <c r="CH9" s="4">
        <v>61.71</v>
      </c>
      <c r="CI9" s="4">
        <v>46.27</v>
      </c>
      <c r="CJ9" s="4">
        <v>21.64</v>
      </c>
      <c r="CK9" s="4">
        <v>23.8</v>
      </c>
      <c r="CL9" s="4">
        <v>6.75</v>
      </c>
      <c r="CM9" s="4">
        <v>13.09</v>
      </c>
      <c r="CN9" s="4">
        <v>9.3042999999999996</v>
      </c>
      <c r="CO9" s="4">
        <v>2.76</v>
      </c>
      <c r="CP9" s="4">
        <v>30.44</v>
      </c>
      <c r="CQ9" s="4">
        <v>38.090000000000003</v>
      </c>
      <c r="CR9" s="4">
        <v>58.05</v>
      </c>
      <c r="CS9" s="4">
        <v>49</v>
      </c>
    </row>
    <row r="10" spans="2:97" x14ac:dyDescent="0.25">
      <c r="B10" s="2" t="s">
        <v>103</v>
      </c>
      <c r="C10" s="4">
        <v>13.05</v>
      </c>
      <c r="D10" s="4">
        <v>5.95</v>
      </c>
      <c r="E10" s="4">
        <v>18.84</v>
      </c>
      <c r="F10" s="4">
        <v>32.31</v>
      </c>
      <c r="G10" s="4">
        <v>37.51</v>
      </c>
      <c r="H10" s="4">
        <v>16.25</v>
      </c>
      <c r="I10" s="4">
        <v>12.93</v>
      </c>
      <c r="J10" s="4">
        <v>13.263399999999999</v>
      </c>
      <c r="K10" s="4">
        <v>37.04</v>
      </c>
      <c r="L10" s="4">
        <v>35.130000000000003</v>
      </c>
      <c r="M10" s="4">
        <v>38.020000000000003</v>
      </c>
      <c r="N10" s="4">
        <v>39.21</v>
      </c>
      <c r="O10" s="4">
        <v>23.6</v>
      </c>
      <c r="P10" s="4">
        <v>44.19</v>
      </c>
      <c r="Q10" s="4">
        <v>58.3</v>
      </c>
      <c r="R10" s="4">
        <v>72.27</v>
      </c>
      <c r="S10" s="4">
        <v>69.25</v>
      </c>
      <c r="T10" s="4">
        <v>82.15</v>
      </c>
      <c r="U10" s="4">
        <v>77.12</v>
      </c>
      <c r="V10" s="4">
        <v>84.14</v>
      </c>
      <c r="W10" s="4">
        <v>81.48</v>
      </c>
      <c r="X10" s="4">
        <v>92.27</v>
      </c>
      <c r="Y10" s="4">
        <v>97.59</v>
      </c>
      <c r="Z10" s="4">
        <v>96.12</v>
      </c>
      <c r="AA10" s="4">
        <v>98.06</v>
      </c>
      <c r="AB10" s="4">
        <v>88.69</v>
      </c>
      <c r="AC10" s="4">
        <v>77.819999999999993</v>
      </c>
      <c r="AD10" s="4">
        <v>72.400000000000006</v>
      </c>
      <c r="AE10" s="4">
        <v>68.569999999999993</v>
      </c>
      <c r="AF10" s="4">
        <v>88.58</v>
      </c>
      <c r="AG10" s="4">
        <v>89.95</v>
      </c>
      <c r="AH10" s="4">
        <v>70.44</v>
      </c>
      <c r="AI10" s="4">
        <v>79</v>
      </c>
      <c r="AJ10" s="4">
        <v>71.97</v>
      </c>
      <c r="AK10" s="4">
        <v>65.12</v>
      </c>
      <c r="AL10" s="4">
        <v>64.5</v>
      </c>
      <c r="AM10" s="4">
        <v>50.74</v>
      </c>
      <c r="AN10" s="4">
        <v>106.39</v>
      </c>
      <c r="AO10" s="4">
        <v>110.68</v>
      </c>
      <c r="AP10" s="4">
        <v>100.99</v>
      </c>
      <c r="AQ10" s="4">
        <v>96.07</v>
      </c>
      <c r="AR10" s="4">
        <v>101.37</v>
      </c>
      <c r="AS10" s="4">
        <v>103.39</v>
      </c>
      <c r="AT10" s="4">
        <v>104.81</v>
      </c>
      <c r="AU10" s="4">
        <v>99.15</v>
      </c>
      <c r="AV10" s="4">
        <v>93.17</v>
      </c>
      <c r="AW10" s="4">
        <v>88.76</v>
      </c>
      <c r="AX10" s="4">
        <v>85.86</v>
      </c>
      <c r="AY10" s="4">
        <v>95.67</v>
      </c>
      <c r="AZ10" s="4">
        <v>81.13</v>
      </c>
      <c r="BA10" s="4">
        <v>84.55</v>
      </c>
      <c r="BB10" s="4">
        <v>61.42</v>
      </c>
      <c r="BC10" s="4">
        <v>73.260000000000005</v>
      </c>
      <c r="BD10" s="4">
        <v>74.72</v>
      </c>
      <c r="BE10" s="4">
        <v>86.4</v>
      </c>
      <c r="BF10" s="4">
        <v>90.91</v>
      </c>
      <c r="BG10" s="4">
        <v>56.1</v>
      </c>
      <c r="BH10" s="4">
        <v>61.45</v>
      </c>
      <c r="BI10" s="4">
        <v>54.33</v>
      </c>
      <c r="BJ10" s="4">
        <v>59.47</v>
      </c>
      <c r="BK10" s="4">
        <v>61.24</v>
      </c>
      <c r="BL10" s="4">
        <v>76.599999999999994</v>
      </c>
      <c r="BM10" s="4">
        <v>60.21</v>
      </c>
      <c r="BN10" s="4">
        <v>56.83</v>
      </c>
      <c r="BO10" s="4">
        <v>54.16</v>
      </c>
      <c r="BP10" s="4">
        <v>51.49</v>
      </c>
      <c r="BQ10" s="4">
        <v>53.82</v>
      </c>
      <c r="BR10" s="4">
        <v>58.87</v>
      </c>
      <c r="BS10" s="4">
        <v>51.33</v>
      </c>
      <c r="BT10" s="4">
        <v>45.13</v>
      </c>
      <c r="BU10" s="4">
        <v>49.49</v>
      </c>
      <c r="BV10" s="4">
        <v>58.1</v>
      </c>
      <c r="BW10" s="4">
        <v>69.95</v>
      </c>
      <c r="BX10" s="4">
        <v>68.17</v>
      </c>
      <c r="BY10" s="4">
        <v>79.36</v>
      </c>
      <c r="BZ10" s="4">
        <v>20.384799999999998</v>
      </c>
      <c r="CA10" s="4">
        <v>25.812999999999999</v>
      </c>
      <c r="CB10" s="4">
        <v>28.1038</v>
      </c>
      <c r="CC10" s="4">
        <v>16.350999999999999</v>
      </c>
      <c r="CD10" s="4">
        <v>21.646399999999996</v>
      </c>
      <c r="CE10" s="4">
        <v>28.045699999999997</v>
      </c>
      <c r="CF10" s="4">
        <v>35.450000000000003</v>
      </c>
      <c r="CG10" s="4">
        <v>50.5</v>
      </c>
      <c r="CH10" s="4">
        <v>61.71</v>
      </c>
      <c r="CI10" s="4">
        <v>46.27</v>
      </c>
      <c r="CJ10" s="4">
        <v>21.64</v>
      </c>
      <c r="CK10" s="4">
        <v>23.8</v>
      </c>
      <c r="CL10" s="4">
        <v>6.75</v>
      </c>
      <c r="CM10" s="4">
        <v>13.09</v>
      </c>
      <c r="CN10" s="4">
        <v>9.3042999999999996</v>
      </c>
      <c r="CO10" s="4">
        <v>2.76</v>
      </c>
      <c r="CP10" s="4">
        <v>30.44</v>
      </c>
      <c r="CQ10" s="4">
        <v>38.090000000000003</v>
      </c>
      <c r="CR10" s="4">
        <v>58.05</v>
      </c>
      <c r="CS10" s="4">
        <v>49</v>
      </c>
    </row>
    <row r="11" spans="2:97" x14ac:dyDescent="0.25">
      <c r="B11" s="2" t="s">
        <v>104</v>
      </c>
      <c r="C11" s="4">
        <v>13.05</v>
      </c>
      <c r="D11" s="4">
        <v>5.95</v>
      </c>
      <c r="E11" s="4">
        <v>18.84</v>
      </c>
      <c r="F11" s="4">
        <v>32.31</v>
      </c>
      <c r="G11" s="4">
        <v>37.51</v>
      </c>
      <c r="H11" s="4">
        <v>16.25</v>
      </c>
      <c r="I11" s="4">
        <v>12.93</v>
      </c>
      <c r="J11" s="4">
        <v>13.263399999999999</v>
      </c>
      <c r="K11" s="4">
        <v>37.04</v>
      </c>
      <c r="L11" s="4">
        <v>35.130000000000003</v>
      </c>
      <c r="M11" s="4">
        <v>38.020000000000003</v>
      </c>
      <c r="N11" s="4">
        <v>39.21</v>
      </c>
      <c r="O11" s="4">
        <v>23.6</v>
      </c>
      <c r="P11" s="4">
        <v>44.19</v>
      </c>
      <c r="Q11" s="4">
        <v>58.3</v>
      </c>
      <c r="R11" s="4">
        <v>72.27</v>
      </c>
      <c r="S11" s="4">
        <v>69.25</v>
      </c>
      <c r="T11" s="4">
        <v>82.15</v>
      </c>
      <c r="U11" s="4">
        <v>77.12</v>
      </c>
      <c r="V11" s="4">
        <v>84.14</v>
      </c>
      <c r="W11" s="4">
        <v>81.48</v>
      </c>
      <c r="X11" s="4">
        <v>92.27</v>
      </c>
      <c r="Y11" s="4">
        <v>97.59</v>
      </c>
      <c r="Z11" s="4">
        <v>96.12</v>
      </c>
      <c r="AA11" s="4">
        <v>98.06</v>
      </c>
      <c r="AB11" s="4">
        <v>88.69</v>
      </c>
      <c r="AC11" s="4">
        <v>77.819999999999993</v>
      </c>
      <c r="AD11" s="4">
        <v>72.400000000000006</v>
      </c>
      <c r="AE11" s="4">
        <v>68.569999999999993</v>
      </c>
      <c r="AF11" s="4">
        <v>88.58</v>
      </c>
      <c r="AG11" s="4">
        <v>89.95</v>
      </c>
      <c r="AH11" s="4">
        <v>70.44</v>
      </c>
      <c r="AI11" s="4">
        <v>79</v>
      </c>
      <c r="AJ11" s="4">
        <v>71.97</v>
      </c>
      <c r="AK11" s="4">
        <v>65.12</v>
      </c>
      <c r="AL11" s="4">
        <v>64.5</v>
      </c>
      <c r="AM11" s="4">
        <v>50.74</v>
      </c>
      <c r="AN11" s="4">
        <v>106.39</v>
      </c>
      <c r="AO11" s="4">
        <v>110.68</v>
      </c>
      <c r="AP11" s="4">
        <v>100.99</v>
      </c>
      <c r="AQ11" s="4">
        <v>96.07</v>
      </c>
      <c r="AR11" s="4">
        <v>101.37</v>
      </c>
      <c r="AS11" s="4">
        <v>103.39</v>
      </c>
      <c r="AT11" s="4">
        <v>104.81</v>
      </c>
      <c r="AU11" s="4">
        <v>99.15</v>
      </c>
      <c r="AV11" s="4">
        <v>93.17</v>
      </c>
      <c r="AW11" s="4">
        <v>88.76</v>
      </c>
      <c r="AX11" s="4">
        <v>85.86</v>
      </c>
      <c r="AY11" s="4">
        <v>95.67</v>
      </c>
      <c r="AZ11" s="4">
        <v>81.13</v>
      </c>
      <c r="BA11" s="4">
        <v>84.55</v>
      </c>
      <c r="BB11" s="4">
        <v>61.42</v>
      </c>
      <c r="BC11" s="4">
        <v>73.260000000000005</v>
      </c>
      <c r="BD11" s="4">
        <v>74.72</v>
      </c>
      <c r="BE11" s="4">
        <v>86.4</v>
      </c>
      <c r="BF11" s="4">
        <v>90.91</v>
      </c>
      <c r="BG11" s="4">
        <v>56.1</v>
      </c>
      <c r="BH11" s="4">
        <v>61.45</v>
      </c>
      <c r="BI11" s="4">
        <v>54.33</v>
      </c>
      <c r="BJ11" s="4">
        <v>59.47</v>
      </c>
      <c r="BK11" s="4">
        <v>61.24</v>
      </c>
      <c r="BL11" s="4">
        <v>76.599999999999994</v>
      </c>
      <c r="BM11" s="4">
        <v>60.21</v>
      </c>
      <c r="BN11" s="4">
        <v>56.83</v>
      </c>
      <c r="BO11" s="4">
        <v>54.16</v>
      </c>
      <c r="BP11" s="4">
        <v>51.49</v>
      </c>
      <c r="BQ11" s="4">
        <v>53.82</v>
      </c>
      <c r="BR11" s="4">
        <v>58.87</v>
      </c>
      <c r="BS11" s="4">
        <v>51.33</v>
      </c>
      <c r="BT11" s="4">
        <v>45.13</v>
      </c>
      <c r="BU11" s="4">
        <v>49.49</v>
      </c>
      <c r="BV11" s="4">
        <v>58.1</v>
      </c>
      <c r="BW11" s="4">
        <v>69.95</v>
      </c>
      <c r="BX11" s="4">
        <v>68.17</v>
      </c>
      <c r="BY11" s="4">
        <v>79.36</v>
      </c>
      <c r="BZ11" s="4">
        <v>20.384799999999998</v>
      </c>
      <c r="CA11" s="4">
        <v>25.812999999999999</v>
      </c>
      <c r="CB11" s="4">
        <v>28.1038</v>
      </c>
      <c r="CC11" s="4">
        <v>16.350999999999999</v>
      </c>
      <c r="CD11" s="4">
        <v>21.646399999999996</v>
      </c>
      <c r="CE11" s="4">
        <v>28.045699999999997</v>
      </c>
      <c r="CF11" s="4">
        <v>35.450000000000003</v>
      </c>
      <c r="CG11" s="4">
        <v>50.5</v>
      </c>
      <c r="CH11" s="4">
        <v>61.71</v>
      </c>
      <c r="CI11" s="4">
        <v>46.27</v>
      </c>
      <c r="CJ11" s="4">
        <v>21.64</v>
      </c>
      <c r="CK11" s="4">
        <v>23.8</v>
      </c>
      <c r="CL11" s="4">
        <v>6.75</v>
      </c>
      <c r="CM11" s="4">
        <v>13.09</v>
      </c>
      <c r="CN11" s="4">
        <v>9.3042999999999996</v>
      </c>
      <c r="CO11" s="4">
        <v>2.76</v>
      </c>
      <c r="CP11" s="4">
        <v>30.44</v>
      </c>
      <c r="CQ11" s="4">
        <v>38.090000000000003</v>
      </c>
      <c r="CR11" s="4">
        <v>58.05</v>
      </c>
      <c r="CS11" s="4">
        <v>49</v>
      </c>
    </row>
    <row r="12" spans="2:97" x14ac:dyDescent="0.25">
      <c r="B12" s="2" t="s">
        <v>105</v>
      </c>
      <c r="C12" s="4">
        <v>13.05</v>
      </c>
      <c r="D12" s="4">
        <v>5.95</v>
      </c>
      <c r="E12" s="4">
        <v>18.84</v>
      </c>
      <c r="F12" s="4">
        <v>32.31</v>
      </c>
      <c r="G12" s="4">
        <v>37.51</v>
      </c>
      <c r="H12" s="4">
        <v>16.25</v>
      </c>
      <c r="I12" s="4">
        <v>12.93</v>
      </c>
      <c r="J12" s="4">
        <v>13.263399999999999</v>
      </c>
      <c r="K12" s="4">
        <v>37.04</v>
      </c>
      <c r="L12" s="4">
        <v>35.130000000000003</v>
      </c>
      <c r="M12" s="4">
        <v>38.020000000000003</v>
      </c>
      <c r="N12" s="4">
        <v>39.21</v>
      </c>
      <c r="O12" s="4">
        <v>23.6</v>
      </c>
      <c r="P12" s="4">
        <v>44.19</v>
      </c>
      <c r="Q12" s="4">
        <v>58.3</v>
      </c>
      <c r="R12" s="4">
        <v>72.27</v>
      </c>
      <c r="S12" s="4">
        <v>69.25</v>
      </c>
      <c r="T12" s="4">
        <v>82.15</v>
      </c>
      <c r="U12" s="4">
        <v>77.12</v>
      </c>
      <c r="V12" s="4">
        <v>84.14</v>
      </c>
      <c r="W12" s="4">
        <v>81.48</v>
      </c>
      <c r="X12" s="4">
        <v>92.27</v>
      </c>
      <c r="Y12" s="4">
        <v>97.59</v>
      </c>
      <c r="Z12" s="4">
        <v>96.12</v>
      </c>
      <c r="AA12" s="4">
        <v>98.06</v>
      </c>
      <c r="AB12" s="4">
        <v>88.69</v>
      </c>
      <c r="AC12" s="4">
        <v>77.819999999999993</v>
      </c>
      <c r="AD12" s="4">
        <v>72.400000000000006</v>
      </c>
      <c r="AE12" s="4">
        <v>68.569999999999993</v>
      </c>
      <c r="AF12" s="4">
        <v>88.58</v>
      </c>
      <c r="AG12" s="4">
        <v>89.95</v>
      </c>
      <c r="AH12" s="4">
        <v>70.44</v>
      </c>
      <c r="AI12" s="4">
        <v>79</v>
      </c>
      <c r="AJ12" s="4">
        <v>71.97</v>
      </c>
      <c r="AK12" s="4">
        <v>65.12</v>
      </c>
      <c r="AL12" s="4">
        <v>64.5</v>
      </c>
      <c r="AM12" s="4">
        <v>50.74</v>
      </c>
      <c r="AN12" s="4">
        <v>106.39</v>
      </c>
      <c r="AO12" s="4">
        <v>110.68</v>
      </c>
      <c r="AP12" s="4">
        <v>100.99</v>
      </c>
      <c r="AQ12" s="4">
        <v>96.07</v>
      </c>
      <c r="AR12" s="4">
        <v>101.37</v>
      </c>
      <c r="AS12" s="4">
        <v>103.39</v>
      </c>
      <c r="AT12" s="4">
        <v>104.81</v>
      </c>
      <c r="AU12" s="4">
        <v>99.15</v>
      </c>
      <c r="AV12" s="4">
        <v>93.17</v>
      </c>
      <c r="AW12" s="4">
        <v>88.76</v>
      </c>
      <c r="AX12" s="4">
        <v>85.86</v>
      </c>
      <c r="AY12" s="4">
        <v>95.67</v>
      </c>
      <c r="AZ12" s="4">
        <v>81.13</v>
      </c>
      <c r="BA12" s="4">
        <v>84.55</v>
      </c>
      <c r="BB12" s="4">
        <v>61.42</v>
      </c>
      <c r="BC12" s="4">
        <v>73.260000000000005</v>
      </c>
      <c r="BD12" s="4">
        <v>74.72</v>
      </c>
      <c r="BE12" s="4">
        <v>86.4</v>
      </c>
      <c r="BF12" s="4">
        <v>90.91</v>
      </c>
      <c r="BG12" s="4">
        <v>56.1</v>
      </c>
      <c r="BH12" s="4">
        <v>61.45</v>
      </c>
      <c r="BI12" s="4">
        <v>54.33</v>
      </c>
      <c r="BJ12" s="4">
        <v>59.47</v>
      </c>
      <c r="BK12" s="4">
        <v>61.24</v>
      </c>
      <c r="BL12" s="4">
        <v>76.599999999999994</v>
      </c>
      <c r="BM12" s="4">
        <v>60.21</v>
      </c>
      <c r="BN12" s="4">
        <v>56.83</v>
      </c>
      <c r="BO12" s="4">
        <v>54.16</v>
      </c>
      <c r="BP12" s="4">
        <v>51.49</v>
      </c>
      <c r="BQ12" s="4">
        <v>53.82</v>
      </c>
      <c r="BR12" s="4">
        <v>58.87</v>
      </c>
      <c r="BS12" s="4">
        <v>51.33</v>
      </c>
      <c r="BT12" s="4">
        <v>45.13</v>
      </c>
      <c r="BU12" s="4">
        <v>49.49</v>
      </c>
      <c r="BV12" s="4">
        <v>58.1</v>
      </c>
      <c r="BW12" s="4">
        <v>69.95</v>
      </c>
      <c r="BX12" s="4">
        <v>68.17</v>
      </c>
      <c r="BY12" s="4">
        <v>79.36</v>
      </c>
      <c r="BZ12" s="4">
        <v>20.384799999999998</v>
      </c>
      <c r="CA12" s="4">
        <v>25.812999999999999</v>
      </c>
      <c r="CB12" s="4">
        <v>28.1038</v>
      </c>
      <c r="CC12" s="4">
        <v>16.350999999999999</v>
      </c>
      <c r="CD12" s="4">
        <v>21.646399999999996</v>
      </c>
      <c r="CE12" s="4">
        <v>28.045699999999997</v>
      </c>
      <c r="CF12" s="4">
        <v>35.450000000000003</v>
      </c>
      <c r="CG12" s="4">
        <v>50.5</v>
      </c>
      <c r="CH12" s="4">
        <v>61.71</v>
      </c>
      <c r="CI12" s="4">
        <v>46.27</v>
      </c>
      <c r="CJ12" s="4">
        <v>21.64</v>
      </c>
      <c r="CK12" s="4">
        <v>23.8</v>
      </c>
      <c r="CL12" s="4">
        <v>6.75</v>
      </c>
      <c r="CM12" s="4">
        <v>13.09</v>
      </c>
      <c r="CN12" s="4">
        <v>9.3042999999999996</v>
      </c>
      <c r="CO12" s="4">
        <v>2.76</v>
      </c>
      <c r="CP12" s="4">
        <v>30.44</v>
      </c>
      <c r="CQ12" s="4">
        <v>38.090000000000003</v>
      </c>
      <c r="CR12" s="4">
        <v>58.05</v>
      </c>
      <c r="CS12" s="4">
        <v>49</v>
      </c>
    </row>
    <row r="13" spans="2:97" x14ac:dyDescent="0.25">
      <c r="B13" s="2" t="s">
        <v>106</v>
      </c>
      <c r="C13" s="4">
        <v>13.05</v>
      </c>
      <c r="D13" s="4">
        <v>5.95</v>
      </c>
      <c r="E13" s="4">
        <v>18.84</v>
      </c>
      <c r="F13" s="4">
        <v>32.31</v>
      </c>
      <c r="G13" s="4">
        <v>37.51</v>
      </c>
      <c r="H13" s="4">
        <v>16.25</v>
      </c>
      <c r="I13" s="4">
        <v>12.93</v>
      </c>
      <c r="J13" s="4">
        <v>13.263399999999999</v>
      </c>
      <c r="K13" s="4">
        <v>37.04</v>
      </c>
      <c r="L13" s="4">
        <v>35.130000000000003</v>
      </c>
      <c r="M13" s="4">
        <v>38.020000000000003</v>
      </c>
      <c r="N13" s="4">
        <v>39.21</v>
      </c>
      <c r="O13" s="4">
        <v>23.6</v>
      </c>
      <c r="P13" s="4">
        <v>44.19</v>
      </c>
      <c r="Q13" s="4">
        <v>58.3</v>
      </c>
      <c r="R13" s="4">
        <v>72.27</v>
      </c>
      <c r="S13" s="4">
        <v>69.25</v>
      </c>
      <c r="T13" s="4">
        <v>82.15</v>
      </c>
      <c r="U13" s="4">
        <v>77.12</v>
      </c>
      <c r="V13" s="4">
        <v>84.14</v>
      </c>
      <c r="W13" s="4">
        <v>81.48</v>
      </c>
      <c r="X13" s="4">
        <v>92.27</v>
      </c>
      <c r="Y13" s="4">
        <v>97.59</v>
      </c>
      <c r="Z13" s="4">
        <v>96.12</v>
      </c>
      <c r="AA13" s="4">
        <v>98.06</v>
      </c>
      <c r="AB13" s="4">
        <v>88.69</v>
      </c>
      <c r="AC13" s="4">
        <v>77.819999999999993</v>
      </c>
      <c r="AD13" s="4">
        <v>72.400000000000006</v>
      </c>
      <c r="AE13" s="4">
        <v>68.569999999999993</v>
      </c>
      <c r="AF13" s="4">
        <v>88.58</v>
      </c>
      <c r="AG13" s="4">
        <v>89.95</v>
      </c>
      <c r="AH13" s="4">
        <v>70.44</v>
      </c>
      <c r="AI13" s="4">
        <v>79</v>
      </c>
      <c r="AJ13" s="4">
        <v>71.97</v>
      </c>
      <c r="AK13" s="4">
        <v>65.12</v>
      </c>
      <c r="AL13" s="4">
        <v>64.5</v>
      </c>
      <c r="AM13" s="4">
        <v>50.74</v>
      </c>
      <c r="AN13" s="4">
        <v>106.39</v>
      </c>
      <c r="AO13" s="4">
        <v>110.68</v>
      </c>
      <c r="AP13" s="4">
        <v>100.99</v>
      </c>
      <c r="AQ13" s="4">
        <v>96.07</v>
      </c>
      <c r="AR13" s="4">
        <v>101.37</v>
      </c>
      <c r="AS13" s="4">
        <v>103.39</v>
      </c>
      <c r="AT13" s="4">
        <v>104.81</v>
      </c>
      <c r="AU13" s="4">
        <v>99.15</v>
      </c>
      <c r="AV13" s="4">
        <v>93.17</v>
      </c>
      <c r="AW13" s="4">
        <v>88.76</v>
      </c>
      <c r="AX13" s="4">
        <v>85.86</v>
      </c>
      <c r="AY13" s="4">
        <v>95.67</v>
      </c>
      <c r="AZ13" s="4">
        <v>81.13</v>
      </c>
      <c r="BA13" s="4">
        <v>84.55</v>
      </c>
      <c r="BB13" s="4">
        <v>61.42</v>
      </c>
      <c r="BC13" s="4">
        <v>73.260000000000005</v>
      </c>
      <c r="BD13" s="4">
        <v>74.72</v>
      </c>
      <c r="BE13" s="4">
        <v>86.4</v>
      </c>
      <c r="BF13" s="4">
        <v>90.91</v>
      </c>
      <c r="BG13" s="4">
        <v>56.1</v>
      </c>
      <c r="BH13" s="4">
        <v>61.45</v>
      </c>
      <c r="BI13" s="4">
        <v>54.33</v>
      </c>
      <c r="BJ13" s="4">
        <v>59.47</v>
      </c>
      <c r="BK13" s="4">
        <v>61.24</v>
      </c>
      <c r="BL13" s="4">
        <v>76.599999999999994</v>
      </c>
      <c r="BM13" s="4">
        <v>60.21</v>
      </c>
      <c r="BN13" s="4">
        <v>56.83</v>
      </c>
      <c r="BO13" s="4">
        <v>54.16</v>
      </c>
      <c r="BP13" s="4">
        <v>51.49</v>
      </c>
      <c r="BQ13" s="4">
        <v>53.82</v>
      </c>
      <c r="BR13" s="4">
        <v>58.87</v>
      </c>
      <c r="BS13" s="4">
        <v>51.33</v>
      </c>
      <c r="BT13" s="4">
        <v>45.13</v>
      </c>
      <c r="BU13" s="4">
        <v>49.49</v>
      </c>
      <c r="BV13" s="4">
        <v>58.1</v>
      </c>
      <c r="BW13" s="4">
        <v>69.95</v>
      </c>
      <c r="BX13" s="4">
        <v>68.17</v>
      </c>
      <c r="BY13" s="4">
        <v>79.36</v>
      </c>
      <c r="BZ13" s="4">
        <v>20.384799999999998</v>
      </c>
      <c r="CA13" s="4">
        <v>25.812999999999999</v>
      </c>
      <c r="CB13" s="4">
        <v>28.1038</v>
      </c>
      <c r="CC13" s="4">
        <v>16.350999999999999</v>
      </c>
      <c r="CD13" s="4">
        <v>21.646399999999996</v>
      </c>
      <c r="CE13" s="4">
        <v>28.045699999999997</v>
      </c>
      <c r="CF13" s="4">
        <v>35.450000000000003</v>
      </c>
      <c r="CG13" s="4">
        <v>50.5</v>
      </c>
      <c r="CH13" s="4">
        <v>61.71</v>
      </c>
      <c r="CI13" s="4">
        <v>46.27</v>
      </c>
      <c r="CJ13" s="4">
        <v>21.64</v>
      </c>
      <c r="CK13" s="4">
        <v>23.8</v>
      </c>
      <c r="CL13" s="4">
        <v>6.75</v>
      </c>
      <c r="CM13" s="4">
        <v>13.09</v>
      </c>
      <c r="CN13" s="4">
        <v>9.3042999999999996</v>
      </c>
      <c r="CO13" s="4">
        <v>2.76</v>
      </c>
      <c r="CP13" s="4">
        <v>30.44</v>
      </c>
      <c r="CQ13" s="4">
        <v>38.090000000000003</v>
      </c>
      <c r="CR13" s="4">
        <v>58.05</v>
      </c>
      <c r="CS13" s="4">
        <v>49</v>
      </c>
    </row>
    <row r="14" spans="2:97" x14ac:dyDescent="0.25">
      <c r="B14" s="2" t="s">
        <v>107</v>
      </c>
      <c r="C14" s="4">
        <v>13.05</v>
      </c>
      <c r="D14" s="4">
        <v>5.95</v>
      </c>
      <c r="E14" s="4">
        <v>18.84</v>
      </c>
      <c r="F14" s="4">
        <v>32.31</v>
      </c>
      <c r="G14" s="4">
        <v>37.51</v>
      </c>
      <c r="H14" s="4">
        <v>16.25</v>
      </c>
      <c r="I14" s="4">
        <v>12.93</v>
      </c>
      <c r="J14" s="4">
        <v>13.263399999999999</v>
      </c>
      <c r="K14" s="4">
        <v>37.04</v>
      </c>
      <c r="L14" s="4">
        <v>35.130000000000003</v>
      </c>
      <c r="M14" s="4">
        <v>38.020000000000003</v>
      </c>
      <c r="N14" s="4">
        <v>39.21</v>
      </c>
      <c r="O14" s="4">
        <v>23.6</v>
      </c>
      <c r="P14" s="4">
        <v>44.19</v>
      </c>
      <c r="Q14" s="4">
        <v>58.3</v>
      </c>
      <c r="R14" s="4">
        <v>72.27</v>
      </c>
      <c r="S14" s="4">
        <v>69.25</v>
      </c>
      <c r="T14" s="4">
        <v>82.15</v>
      </c>
      <c r="U14" s="4">
        <v>77.12</v>
      </c>
      <c r="V14" s="4">
        <v>84.14</v>
      </c>
      <c r="W14" s="4">
        <v>81.48</v>
      </c>
      <c r="X14" s="4">
        <v>92.27</v>
      </c>
      <c r="Y14" s="4">
        <v>97.59</v>
      </c>
      <c r="Z14" s="4">
        <v>96.12</v>
      </c>
      <c r="AA14" s="4">
        <v>98.06</v>
      </c>
      <c r="AB14" s="4">
        <v>88.69</v>
      </c>
      <c r="AC14" s="4">
        <v>77.819999999999993</v>
      </c>
      <c r="AD14" s="4">
        <v>72.400000000000006</v>
      </c>
      <c r="AE14" s="4">
        <v>68.569999999999993</v>
      </c>
      <c r="AF14" s="4">
        <v>88.58</v>
      </c>
      <c r="AG14" s="4">
        <v>89.95</v>
      </c>
      <c r="AH14" s="4">
        <v>70.44</v>
      </c>
      <c r="AI14" s="4">
        <v>79</v>
      </c>
      <c r="AJ14" s="4">
        <v>71.97</v>
      </c>
      <c r="AK14" s="4">
        <v>65.12</v>
      </c>
      <c r="AL14" s="4">
        <v>64.5</v>
      </c>
      <c r="AM14" s="4">
        <v>50.74</v>
      </c>
      <c r="AN14" s="4">
        <v>106.39</v>
      </c>
      <c r="AO14" s="4">
        <v>110.68</v>
      </c>
      <c r="AP14" s="4">
        <v>100.99</v>
      </c>
      <c r="AQ14" s="4">
        <v>96.07</v>
      </c>
      <c r="AR14" s="4">
        <v>101.37</v>
      </c>
      <c r="AS14" s="4">
        <v>103.39</v>
      </c>
      <c r="AT14" s="4">
        <v>104.81</v>
      </c>
      <c r="AU14" s="4">
        <v>99.15</v>
      </c>
      <c r="AV14" s="4">
        <v>93.17</v>
      </c>
      <c r="AW14" s="4">
        <v>88.76</v>
      </c>
      <c r="AX14" s="4">
        <v>85.86</v>
      </c>
      <c r="AY14" s="4">
        <v>95.67</v>
      </c>
      <c r="AZ14" s="4">
        <v>81.13</v>
      </c>
      <c r="BA14" s="4">
        <v>84.55</v>
      </c>
      <c r="BB14" s="4">
        <v>61.42</v>
      </c>
      <c r="BC14" s="4">
        <v>73.260000000000005</v>
      </c>
      <c r="BD14" s="4">
        <v>74.72</v>
      </c>
      <c r="BE14" s="4">
        <v>86.4</v>
      </c>
      <c r="BF14" s="4">
        <v>90.91</v>
      </c>
      <c r="BG14" s="4">
        <v>56.1</v>
      </c>
      <c r="BH14" s="4">
        <v>61.45</v>
      </c>
      <c r="BI14" s="4">
        <v>54.33</v>
      </c>
      <c r="BJ14" s="4">
        <v>59.47</v>
      </c>
      <c r="BK14" s="4">
        <v>61.24</v>
      </c>
      <c r="BL14" s="4">
        <v>76.599999999999994</v>
      </c>
      <c r="BM14" s="4">
        <v>60.21</v>
      </c>
      <c r="BN14" s="4">
        <v>56.83</v>
      </c>
      <c r="BO14" s="4">
        <v>54.16</v>
      </c>
      <c r="BP14" s="4">
        <v>51.49</v>
      </c>
      <c r="BQ14" s="4">
        <v>53.82</v>
      </c>
      <c r="BR14" s="4">
        <v>58.87</v>
      </c>
      <c r="BS14" s="4">
        <v>51.33</v>
      </c>
      <c r="BT14" s="4">
        <v>45.13</v>
      </c>
      <c r="BU14" s="4">
        <v>49.49</v>
      </c>
      <c r="BV14" s="4">
        <v>58.1</v>
      </c>
      <c r="BW14" s="4">
        <v>69.95</v>
      </c>
      <c r="BX14" s="4">
        <v>68.17</v>
      </c>
      <c r="BY14" s="4">
        <v>79.36</v>
      </c>
      <c r="BZ14" s="4">
        <v>20.384799999999998</v>
      </c>
      <c r="CA14" s="4">
        <v>25.812999999999999</v>
      </c>
      <c r="CB14" s="4">
        <v>28.1038</v>
      </c>
      <c r="CC14" s="4">
        <v>16.350999999999999</v>
      </c>
      <c r="CD14" s="4">
        <v>21.646399999999996</v>
      </c>
      <c r="CE14" s="4">
        <v>28.045699999999997</v>
      </c>
      <c r="CF14" s="4">
        <v>35.450000000000003</v>
      </c>
      <c r="CG14" s="4">
        <v>50.5</v>
      </c>
      <c r="CH14" s="4">
        <v>61.71</v>
      </c>
      <c r="CI14" s="4">
        <v>46.27</v>
      </c>
      <c r="CJ14" s="4">
        <v>21.64</v>
      </c>
      <c r="CK14" s="4">
        <v>23.8</v>
      </c>
      <c r="CL14" s="4">
        <v>6.75</v>
      </c>
      <c r="CM14" s="4">
        <v>13.09</v>
      </c>
      <c r="CN14" s="4">
        <v>9.3042999999999996</v>
      </c>
      <c r="CO14" s="4">
        <v>2.76</v>
      </c>
      <c r="CP14" s="4">
        <v>30.44</v>
      </c>
      <c r="CQ14" s="4">
        <v>38.090000000000003</v>
      </c>
      <c r="CR14" s="4">
        <v>58.05</v>
      </c>
      <c r="CS14" s="4">
        <v>49</v>
      </c>
    </row>
    <row r="15" spans="2:97" x14ac:dyDescent="0.25">
      <c r="B15" s="2" t="s">
        <v>108</v>
      </c>
      <c r="C15" s="4">
        <v>13.05</v>
      </c>
      <c r="D15" s="4">
        <v>5.95</v>
      </c>
      <c r="E15" s="4">
        <v>18.84</v>
      </c>
      <c r="F15" s="4">
        <v>32.31</v>
      </c>
      <c r="G15" s="4">
        <v>37.51</v>
      </c>
      <c r="H15" s="4">
        <v>16.25</v>
      </c>
      <c r="I15" s="4">
        <v>12.93</v>
      </c>
      <c r="J15" s="4">
        <v>13.263399999999999</v>
      </c>
      <c r="K15" s="4">
        <v>37.04</v>
      </c>
      <c r="L15" s="4">
        <v>35.130000000000003</v>
      </c>
      <c r="M15" s="4">
        <v>38.020000000000003</v>
      </c>
      <c r="N15" s="4">
        <v>39.21</v>
      </c>
      <c r="O15" s="4">
        <v>23.6</v>
      </c>
      <c r="P15" s="4">
        <v>44.19</v>
      </c>
      <c r="Q15" s="4">
        <v>58.3</v>
      </c>
      <c r="R15" s="4">
        <v>72.27</v>
      </c>
      <c r="S15" s="4">
        <v>69.25</v>
      </c>
      <c r="T15" s="4">
        <v>82.15</v>
      </c>
      <c r="U15" s="4">
        <v>77.12</v>
      </c>
      <c r="V15" s="4">
        <v>84.14</v>
      </c>
      <c r="W15" s="4">
        <v>81.48</v>
      </c>
      <c r="X15" s="4">
        <v>92.27</v>
      </c>
      <c r="Y15" s="4">
        <v>97.59</v>
      </c>
      <c r="Z15" s="4">
        <v>96.12</v>
      </c>
      <c r="AA15" s="4">
        <v>98.06</v>
      </c>
      <c r="AB15" s="4">
        <v>88.69</v>
      </c>
      <c r="AC15" s="4">
        <v>77.819999999999993</v>
      </c>
      <c r="AD15" s="4">
        <v>72.400000000000006</v>
      </c>
      <c r="AE15" s="4">
        <v>68.569999999999993</v>
      </c>
      <c r="AF15" s="4">
        <v>88.58</v>
      </c>
      <c r="AG15" s="4">
        <v>89.95</v>
      </c>
      <c r="AH15" s="4">
        <v>70.44</v>
      </c>
      <c r="AI15" s="4">
        <v>79</v>
      </c>
      <c r="AJ15" s="4">
        <v>71.97</v>
      </c>
      <c r="AK15" s="4">
        <v>65.12</v>
      </c>
      <c r="AL15" s="4">
        <v>64.5</v>
      </c>
      <c r="AM15" s="4">
        <v>50.74</v>
      </c>
      <c r="AN15" s="4">
        <v>106.39</v>
      </c>
      <c r="AO15" s="4">
        <v>110.68</v>
      </c>
      <c r="AP15" s="4">
        <v>100.99</v>
      </c>
      <c r="AQ15" s="4">
        <v>96.07</v>
      </c>
      <c r="AR15" s="4">
        <v>101.37</v>
      </c>
      <c r="AS15" s="4">
        <v>103.39</v>
      </c>
      <c r="AT15" s="4">
        <v>104.81</v>
      </c>
      <c r="AU15" s="4">
        <v>99.15</v>
      </c>
      <c r="AV15" s="4">
        <v>93.17</v>
      </c>
      <c r="AW15" s="4">
        <v>88.76</v>
      </c>
      <c r="AX15" s="4">
        <v>85.86</v>
      </c>
      <c r="AY15" s="4">
        <v>95.67</v>
      </c>
      <c r="AZ15" s="4">
        <v>81.13</v>
      </c>
      <c r="BA15" s="4">
        <v>84.55</v>
      </c>
      <c r="BB15" s="4">
        <v>61.42</v>
      </c>
      <c r="BC15" s="4">
        <v>73.260000000000005</v>
      </c>
      <c r="BD15" s="4">
        <v>74.72</v>
      </c>
      <c r="BE15" s="4">
        <v>86.4</v>
      </c>
      <c r="BF15" s="4">
        <v>90.91</v>
      </c>
      <c r="BG15" s="4">
        <v>56.1</v>
      </c>
      <c r="BH15" s="4">
        <v>61.45</v>
      </c>
      <c r="BI15" s="4">
        <v>54.33</v>
      </c>
      <c r="BJ15" s="4">
        <v>59.47</v>
      </c>
      <c r="BK15" s="4">
        <v>61.24</v>
      </c>
      <c r="BL15" s="4">
        <v>76.599999999999994</v>
      </c>
      <c r="BM15" s="4">
        <v>60.21</v>
      </c>
      <c r="BN15" s="4">
        <v>56.83</v>
      </c>
      <c r="BO15" s="4">
        <v>54.16</v>
      </c>
      <c r="BP15" s="4">
        <v>51.49</v>
      </c>
      <c r="BQ15" s="4">
        <v>53.82</v>
      </c>
      <c r="BR15" s="4">
        <v>58.87</v>
      </c>
      <c r="BS15" s="4">
        <v>51.33</v>
      </c>
      <c r="BT15" s="4">
        <v>45.13</v>
      </c>
      <c r="BU15" s="4">
        <v>49.49</v>
      </c>
      <c r="BV15" s="4">
        <v>58.1</v>
      </c>
      <c r="BW15" s="4">
        <v>69.95</v>
      </c>
      <c r="BX15" s="4">
        <v>68.17</v>
      </c>
      <c r="BY15" s="4">
        <v>79.36</v>
      </c>
      <c r="BZ15" s="4">
        <v>20.384799999999998</v>
      </c>
      <c r="CA15" s="4">
        <v>25.812999999999999</v>
      </c>
      <c r="CB15" s="4">
        <v>28.1038</v>
      </c>
      <c r="CC15" s="4">
        <v>16.350999999999999</v>
      </c>
      <c r="CD15" s="4">
        <v>21.646399999999996</v>
      </c>
      <c r="CE15" s="4">
        <v>28.045699999999997</v>
      </c>
      <c r="CF15" s="4">
        <v>35.450000000000003</v>
      </c>
      <c r="CG15" s="4">
        <v>50.5</v>
      </c>
      <c r="CH15" s="4">
        <v>61.71</v>
      </c>
      <c r="CI15" s="4">
        <v>46.27</v>
      </c>
      <c r="CJ15" s="4">
        <v>21.64</v>
      </c>
      <c r="CK15" s="4">
        <v>23.8</v>
      </c>
      <c r="CL15" s="4">
        <v>6.75</v>
      </c>
      <c r="CM15" s="4">
        <v>13.09</v>
      </c>
      <c r="CN15" s="4">
        <v>9.3042999999999996</v>
      </c>
      <c r="CO15" s="4">
        <v>2.76</v>
      </c>
      <c r="CP15" s="4">
        <v>30.44</v>
      </c>
      <c r="CQ15" s="4">
        <v>38.090000000000003</v>
      </c>
      <c r="CR15" s="4">
        <v>58.05</v>
      </c>
      <c r="CS15" s="4">
        <v>49</v>
      </c>
    </row>
    <row r="16" spans="2:97" x14ac:dyDescent="0.25">
      <c r="B16" s="2" t="s">
        <v>109</v>
      </c>
      <c r="C16" s="4">
        <v>13.05</v>
      </c>
      <c r="D16" s="4">
        <v>5.95</v>
      </c>
      <c r="E16" s="4">
        <v>18.84</v>
      </c>
      <c r="F16" s="4">
        <v>32.31</v>
      </c>
      <c r="G16" s="4">
        <v>37.51</v>
      </c>
      <c r="H16" s="4">
        <v>16.25</v>
      </c>
      <c r="I16" s="4">
        <v>12.93</v>
      </c>
      <c r="J16" s="4">
        <v>13.263399999999999</v>
      </c>
      <c r="K16" s="4">
        <v>37.04</v>
      </c>
      <c r="L16" s="4">
        <v>35.130000000000003</v>
      </c>
      <c r="M16" s="4">
        <v>38.020000000000003</v>
      </c>
      <c r="N16" s="4">
        <v>39.21</v>
      </c>
      <c r="O16" s="4">
        <v>23.6</v>
      </c>
      <c r="P16" s="4">
        <v>44.19</v>
      </c>
      <c r="Q16" s="4">
        <v>58.3</v>
      </c>
      <c r="R16" s="4">
        <v>72.27</v>
      </c>
      <c r="S16" s="4">
        <v>69.25</v>
      </c>
      <c r="T16" s="4">
        <v>82.15</v>
      </c>
      <c r="U16" s="4">
        <v>77.12</v>
      </c>
      <c r="V16" s="4">
        <v>84.14</v>
      </c>
      <c r="W16" s="4">
        <v>81.48</v>
      </c>
      <c r="X16" s="4">
        <v>92.27</v>
      </c>
      <c r="Y16" s="4">
        <v>97.59</v>
      </c>
      <c r="Z16" s="4">
        <v>96.12</v>
      </c>
      <c r="AA16" s="4">
        <v>98.06</v>
      </c>
      <c r="AB16" s="4">
        <v>88.69</v>
      </c>
      <c r="AC16" s="4">
        <v>77.819999999999993</v>
      </c>
      <c r="AD16" s="4">
        <v>72.400000000000006</v>
      </c>
      <c r="AE16" s="4">
        <v>68.569999999999993</v>
      </c>
      <c r="AF16" s="4">
        <v>88.58</v>
      </c>
      <c r="AG16" s="4">
        <v>89.95</v>
      </c>
      <c r="AH16" s="4">
        <v>70.44</v>
      </c>
      <c r="AI16" s="4">
        <v>79</v>
      </c>
      <c r="AJ16" s="4">
        <v>71.97</v>
      </c>
      <c r="AK16" s="4">
        <v>65.12</v>
      </c>
      <c r="AL16" s="4">
        <v>64.5</v>
      </c>
      <c r="AM16" s="4">
        <v>50.74</v>
      </c>
      <c r="AN16" s="4">
        <v>106.39</v>
      </c>
      <c r="AO16" s="4">
        <v>110.68</v>
      </c>
      <c r="AP16" s="4">
        <v>100.99</v>
      </c>
      <c r="AQ16" s="4">
        <v>96.07</v>
      </c>
      <c r="AR16" s="4">
        <v>101.37</v>
      </c>
      <c r="AS16" s="4">
        <v>103.39</v>
      </c>
      <c r="AT16" s="4">
        <v>104.81</v>
      </c>
      <c r="AU16" s="4">
        <v>99.15</v>
      </c>
      <c r="AV16" s="4">
        <v>93.17</v>
      </c>
      <c r="AW16" s="4">
        <v>88.76</v>
      </c>
      <c r="AX16" s="4">
        <v>85.86</v>
      </c>
      <c r="AY16" s="4">
        <v>95.67</v>
      </c>
      <c r="AZ16" s="4">
        <v>81.13</v>
      </c>
      <c r="BA16" s="4">
        <v>84.55</v>
      </c>
      <c r="BB16" s="4">
        <v>61.42</v>
      </c>
      <c r="BC16" s="4">
        <v>73.260000000000005</v>
      </c>
      <c r="BD16" s="4">
        <v>74.72</v>
      </c>
      <c r="BE16" s="4">
        <v>86.4</v>
      </c>
      <c r="BF16" s="4">
        <v>90.91</v>
      </c>
      <c r="BG16" s="4">
        <v>56.1</v>
      </c>
      <c r="BH16" s="4">
        <v>61.45</v>
      </c>
      <c r="BI16" s="4">
        <v>54.33</v>
      </c>
      <c r="BJ16" s="4">
        <v>59.47</v>
      </c>
      <c r="BK16" s="4">
        <v>61.24</v>
      </c>
      <c r="BL16" s="4">
        <v>76.599999999999994</v>
      </c>
      <c r="BM16" s="4">
        <v>60.21</v>
      </c>
      <c r="BN16" s="4">
        <v>56.83</v>
      </c>
      <c r="BO16" s="4">
        <v>54.16</v>
      </c>
      <c r="BP16" s="4">
        <v>51.49</v>
      </c>
      <c r="BQ16" s="4">
        <v>53.82</v>
      </c>
      <c r="BR16" s="4">
        <v>58.87</v>
      </c>
      <c r="BS16" s="4">
        <v>51.33</v>
      </c>
      <c r="BT16" s="4">
        <v>45.13</v>
      </c>
      <c r="BU16" s="4">
        <v>49.49</v>
      </c>
      <c r="BV16" s="4">
        <v>58.1</v>
      </c>
      <c r="BW16" s="4">
        <v>69.95</v>
      </c>
      <c r="BX16" s="4">
        <v>68.17</v>
      </c>
      <c r="BY16" s="4">
        <v>79.36</v>
      </c>
      <c r="BZ16" s="4">
        <v>20.384799999999998</v>
      </c>
      <c r="CA16" s="4">
        <v>25.812999999999999</v>
      </c>
      <c r="CB16" s="4">
        <v>28.1038</v>
      </c>
      <c r="CC16" s="4">
        <v>16.350999999999999</v>
      </c>
      <c r="CD16" s="4">
        <v>21.646399999999996</v>
      </c>
      <c r="CE16" s="4">
        <v>28.045699999999997</v>
      </c>
      <c r="CF16" s="4">
        <v>35.450000000000003</v>
      </c>
      <c r="CG16" s="4">
        <v>50.5</v>
      </c>
      <c r="CH16" s="4">
        <v>61.71</v>
      </c>
      <c r="CI16" s="4">
        <v>46.27</v>
      </c>
      <c r="CJ16" s="4">
        <v>21.64</v>
      </c>
      <c r="CK16" s="4">
        <v>23.8</v>
      </c>
      <c r="CL16" s="4">
        <v>6.75</v>
      </c>
      <c r="CM16" s="4">
        <v>13.09</v>
      </c>
      <c r="CN16" s="4">
        <v>9.3042999999999996</v>
      </c>
      <c r="CO16" s="4">
        <v>2.76</v>
      </c>
      <c r="CP16" s="4">
        <v>30.44</v>
      </c>
      <c r="CQ16" s="4">
        <v>38.090000000000003</v>
      </c>
      <c r="CR16" s="4">
        <v>58.05</v>
      </c>
      <c r="CS16" s="4">
        <v>49</v>
      </c>
    </row>
    <row r="17" spans="2:97" x14ac:dyDescent="0.25">
      <c r="B17" s="2" t="s">
        <v>110</v>
      </c>
      <c r="C17" s="4">
        <v>13.05</v>
      </c>
      <c r="D17" s="4">
        <v>5.95</v>
      </c>
      <c r="E17" s="4">
        <v>18.84</v>
      </c>
      <c r="F17" s="4">
        <v>32.31</v>
      </c>
      <c r="G17" s="4">
        <v>37.51</v>
      </c>
      <c r="H17" s="4">
        <v>16.25</v>
      </c>
      <c r="I17" s="4">
        <v>12.93</v>
      </c>
      <c r="J17" s="4">
        <v>13.263399999999999</v>
      </c>
      <c r="K17" s="4">
        <v>37.04</v>
      </c>
      <c r="L17" s="4">
        <v>35.130000000000003</v>
      </c>
      <c r="M17" s="4">
        <v>38.020000000000003</v>
      </c>
      <c r="N17" s="4">
        <v>39.21</v>
      </c>
      <c r="O17" s="4">
        <v>23.6</v>
      </c>
      <c r="P17" s="4">
        <v>44.19</v>
      </c>
      <c r="Q17" s="4">
        <v>58.3</v>
      </c>
      <c r="R17" s="4">
        <v>72.27</v>
      </c>
      <c r="S17" s="4">
        <v>69.25</v>
      </c>
      <c r="T17" s="4">
        <v>82.15</v>
      </c>
      <c r="U17" s="4">
        <v>77.12</v>
      </c>
      <c r="V17" s="4">
        <v>84.14</v>
      </c>
      <c r="W17" s="4">
        <v>81.48</v>
      </c>
      <c r="X17" s="4">
        <v>92.27</v>
      </c>
      <c r="Y17" s="4">
        <v>97.59</v>
      </c>
      <c r="Z17" s="4">
        <v>96.12</v>
      </c>
      <c r="AA17" s="4">
        <v>98.06</v>
      </c>
      <c r="AB17" s="4">
        <v>88.69</v>
      </c>
      <c r="AC17" s="4">
        <v>77.819999999999993</v>
      </c>
      <c r="AD17" s="4">
        <v>72.400000000000006</v>
      </c>
      <c r="AE17" s="4">
        <v>68.569999999999993</v>
      </c>
      <c r="AF17" s="4">
        <v>88.58</v>
      </c>
      <c r="AG17" s="4">
        <v>89.95</v>
      </c>
      <c r="AH17" s="4">
        <v>70.44</v>
      </c>
      <c r="AI17" s="4">
        <v>79</v>
      </c>
      <c r="AJ17" s="4">
        <v>71.97</v>
      </c>
      <c r="AK17" s="4">
        <v>65.12</v>
      </c>
      <c r="AL17" s="4">
        <v>64.5</v>
      </c>
      <c r="AM17" s="4">
        <v>50.74</v>
      </c>
      <c r="AN17" s="4">
        <v>106.39</v>
      </c>
      <c r="AO17" s="4">
        <v>110.68</v>
      </c>
      <c r="AP17" s="4">
        <v>100.99</v>
      </c>
      <c r="AQ17" s="4">
        <v>96.07</v>
      </c>
      <c r="AR17" s="4">
        <v>101.37</v>
      </c>
      <c r="AS17" s="4">
        <v>103.39</v>
      </c>
      <c r="AT17" s="4">
        <v>104.81</v>
      </c>
      <c r="AU17" s="4">
        <v>99.15</v>
      </c>
      <c r="AV17" s="4">
        <v>93.17</v>
      </c>
      <c r="AW17" s="4">
        <v>88.76</v>
      </c>
      <c r="AX17" s="4">
        <v>85.86</v>
      </c>
      <c r="AY17" s="4">
        <v>95.67</v>
      </c>
      <c r="AZ17" s="4">
        <v>81.13</v>
      </c>
      <c r="BA17" s="4">
        <v>84.55</v>
      </c>
      <c r="BB17" s="4">
        <v>61.42</v>
      </c>
      <c r="BC17" s="4">
        <v>73.260000000000005</v>
      </c>
      <c r="BD17" s="4">
        <v>74.72</v>
      </c>
      <c r="BE17" s="4">
        <v>86.4</v>
      </c>
      <c r="BF17" s="4">
        <v>90.91</v>
      </c>
      <c r="BG17" s="4">
        <v>56.1</v>
      </c>
      <c r="BH17" s="4">
        <v>61.45</v>
      </c>
      <c r="BI17" s="4">
        <v>54.33</v>
      </c>
      <c r="BJ17" s="4">
        <v>59.47</v>
      </c>
      <c r="BK17" s="4">
        <v>61.24</v>
      </c>
      <c r="BL17" s="4">
        <v>76.599999999999994</v>
      </c>
      <c r="BM17" s="4">
        <v>60.21</v>
      </c>
      <c r="BN17" s="4">
        <v>56.83</v>
      </c>
      <c r="BO17" s="4">
        <v>54.16</v>
      </c>
      <c r="BP17" s="4">
        <v>51.49</v>
      </c>
      <c r="BQ17" s="4">
        <v>53.82</v>
      </c>
      <c r="BR17" s="4">
        <v>58.87</v>
      </c>
      <c r="BS17" s="4">
        <v>51.33</v>
      </c>
      <c r="BT17" s="4">
        <v>45.13</v>
      </c>
      <c r="BU17" s="4">
        <v>49.49</v>
      </c>
      <c r="BV17" s="4">
        <v>58.1</v>
      </c>
      <c r="BW17" s="4">
        <v>69.95</v>
      </c>
      <c r="BX17" s="4">
        <v>68.17</v>
      </c>
      <c r="BY17" s="4">
        <v>79.36</v>
      </c>
      <c r="BZ17" s="4">
        <v>20.384799999999998</v>
      </c>
      <c r="CA17" s="4">
        <v>25.812999999999999</v>
      </c>
      <c r="CB17" s="4">
        <v>28.1038</v>
      </c>
      <c r="CC17" s="4">
        <v>16.350999999999999</v>
      </c>
      <c r="CD17" s="4">
        <v>21.646399999999996</v>
      </c>
      <c r="CE17" s="4">
        <v>28.045699999999997</v>
      </c>
      <c r="CF17" s="4">
        <v>35.450000000000003</v>
      </c>
      <c r="CG17" s="4">
        <v>50.5</v>
      </c>
      <c r="CH17" s="4">
        <v>61.71</v>
      </c>
      <c r="CI17" s="4">
        <v>46.27</v>
      </c>
      <c r="CJ17" s="4">
        <v>21.64</v>
      </c>
      <c r="CK17" s="4">
        <v>23.8</v>
      </c>
      <c r="CL17" s="4">
        <v>6.75</v>
      </c>
      <c r="CM17" s="4">
        <v>13.09</v>
      </c>
      <c r="CN17" s="4">
        <v>9.3042999999999996</v>
      </c>
      <c r="CO17" s="4">
        <v>2.76</v>
      </c>
      <c r="CP17" s="4">
        <v>30.44</v>
      </c>
      <c r="CQ17" s="4">
        <v>38.090000000000003</v>
      </c>
      <c r="CR17" s="4">
        <v>58.05</v>
      </c>
      <c r="CS17" s="4">
        <v>49</v>
      </c>
    </row>
    <row r="18" spans="2:97" x14ac:dyDescent="0.25">
      <c r="B18" s="2" t="s">
        <v>111</v>
      </c>
      <c r="C18" s="4">
        <v>13.05</v>
      </c>
      <c r="D18" s="4">
        <v>5.95</v>
      </c>
      <c r="E18" s="4">
        <v>18.84</v>
      </c>
      <c r="F18" s="4">
        <v>32.31</v>
      </c>
      <c r="G18" s="4">
        <v>37.51</v>
      </c>
      <c r="H18" s="4">
        <v>16.25</v>
      </c>
      <c r="I18" s="4">
        <v>12.93</v>
      </c>
      <c r="J18" s="4">
        <v>13.263399999999999</v>
      </c>
      <c r="K18" s="4">
        <v>37.04</v>
      </c>
      <c r="L18" s="4">
        <v>35.130000000000003</v>
      </c>
      <c r="M18" s="4">
        <v>38.020000000000003</v>
      </c>
      <c r="N18" s="4">
        <v>39.21</v>
      </c>
      <c r="O18" s="4">
        <v>23.6</v>
      </c>
      <c r="P18" s="4">
        <v>44.19</v>
      </c>
      <c r="Q18" s="4">
        <v>58.3</v>
      </c>
      <c r="R18" s="4">
        <v>72.27</v>
      </c>
      <c r="S18" s="4">
        <v>69.25</v>
      </c>
      <c r="T18" s="4">
        <v>82.15</v>
      </c>
      <c r="U18" s="4">
        <v>77.12</v>
      </c>
      <c r="V18" s="4">
        <v>84.14</v>
      </c>
      <c r="W18" s="4">
        <v>81.48</v>
      </c>
      <c r="X18" s="4">
        <v>92.27</v>
      </c>
      <c r="Y18" s="4">
        <v>97.59</v>
      </c>
      <c r="Z18" s="4">
        <v>96.12</v>
      </c>
      <c r="AA18" s="4">
        <v>98.06</v>
      </c>
      <c r="AB18" s="4">
        <v>88.69</v>
      </c>
      <c r="AC18" s="4">
        <v>77.819999999999993</v>
      </c>
      <c r="AD18" s="4">
        <v>72.400000000000006</v>
      </c>
      <c r="AE18" s="4">
        <v>68.569999999999993</v>
      </c>
      <c r="AF18" s="4">
        <v>88.58</v>
      </c>
      <c r="AG18" s="4">
        <v>89.95</v>
      </c>
      <c r="AH18" s="4">
        <v>70.44</v>
      </c>
      <c r="AI18" s="4">
        <v>79</v>
      </c>
      <c r="AJ18" s="4">
        <v>71.97</v>
      </c>
      <c r="AK18" s="4">
        <v>65.12</v>
      </c>
      <c r="AL18" s="4">
        <v>64.5</v>
      </c>
      <c r="AM18" s="4">
        <v>50.74</v>
      </c>
      <c r="AN18" s="4">
        <v>106.39</v>
      </c>
      <c r="AO18" s="4">
        <v>110.68</v>
      </c>
      <c r="AP18" s="4">
        <v>100.99</v>
      </c>
      <c r="AQ18" s="4">
        <v>96.07</v>
      </c>
      <c r="AR18" s="4">
        <v>101.37</v>
      </c>
      <c r="AS18" s="4">
        <v>103.39</v>
      </c>
      <c r="AT18" s="4">
        <v>104.81</v>
      </c>
      <c r="AU18" s="4">
        <v>99.15</v>
      </c>
      <c r="AV18" s="4">
        <v>93.17</v>
      </c>
      <c r="AW18" s="4">
        <v>88.76</v>
      </c>
      <c r="AX18" s="4">
        <v>85.86</v>
      </c>
      <c r="AY18" s="4">
        <v>95.67</v>
      </c>
      <c r="AZ18" s="4">
        <v>81.13</v>
      </c>
      <c r="BA18" s="4">
        <v>84.55</v>
      </c>
      <c r="BB18" s="4">
        <v>61.42</v>
      </c>
      <c r="BC18" s="4">
        <v>73.260000000000005</v>
      </c>
      <c r="BD18" s="4">
        <v>74.72</v>
      </c>
      <c r="BE18" s="4">
        <v>86.4</v>
      </c>
      <c r="BF18" s="4">
        <v>90.91</v>
      </c>
      <c r="BG18" s="4">
        <v>56.1</v>
      </c>
      <c r="BH18" s="4">
        <v>61.45</v>
      </c>
      <c r="BI18" s="4">
        <v>54.33</v>
      </c>
      <c r="BJ18" s="4">
        <v>59.47</v>
      </c>
      <c r="BK18" s="4">
        <v>61.24</v>
      </c>
      <c r="BL18" s="4">
        <v>76.599999999999994</v>
      </c>
      <c r="BM18" s="4">
        <v>60.21</v>
      </c>
      <c r="BN18" s="4">
        <v>56.83</v>
      </c>
      <c r="BO18" s="4">
        <v>54.16</v>
      </c>
      <c r="BP18" s="4">
        <v>51.49</v>
      </c>
      <c r="BQ18" s="4">
        <v>53.82</v>
      </c>
      <c r="BR18" s="4">
        <v>58.87</v>
      </c>
      <c r="BS18" s="4">
        <v>51.33</v>
      </c>
      <c r="BT18" s="4">
        <v>45.13</v>
      </c>
      <c r="BU18" s="4">
        <v>49.49</v>
      </c>
      <c r="BV18" s="4">
        <v>58.1</v>
      </c>
      <c r="BW18" s="4">
        <v>69.95</v>
      </c>
      <c r="BX18" s="4">
        <v>68.17</v>
      </c>
      <c r="BY18" s="4">
        <v>79.36</v>
      </c>
      <c r="BZ18" s="4">
        <v>20.384799999999998</v>
      </c>
      <c r="CA18" s="4">
        <v>25.812999999999999</v>
      </c>
      <c r="CB18" s="4">
        <v>28.1038</v>
      </c>
      <c r="CC18" s="4">
        <v>16.350999999999999</v>
      </c>
      <c r="CD18" s="4">
        <v>21.646399999999996</v>
      </c>
      <c r="CE18" s="4">
        <v>28.045699999999997</v>
      </c>
      <c r="CF18" s="4">
        <v>35.450000000000003</v>
      </c>
      <c r="CG18" s="4">
        <v>50.5</v>
      </c>
      <c r="CH18" s="4">
        <v>61.71</v>
      </c>
      <c r="CI18" s="4">
        <v>46.27</v>
      </c>
      <c r="CJ18" s="4">
        <v>21.64</v>
      </c>
      <c r="CK18" s="4">
        <v>23.8</v>
      </c>
      <c r="CL18" s="4">
        <v>6.75</v>
      </c>
      <c r="CM18" s="4">
        <v>13.09</v>
      </c>
      <c r="CN18" s="4">
        <v>9.3042999999999996</v>
      </c>
      <c r="CO18" s="4">
        <v>2.76</v>
      </c>
      <c r="CP18" s="4">
        <v>30.44</v>
      </c>
      <c r="CQ18" s="4">
        <v>38.090000000000003</v>
      </c>
      <c r="CR18" s="4">
        <v>58.05</v>
      </c>
      <c r="CS18" s="4">
        <v>49</v>
      </c>
    </row>
    <row r="19" spans="2:97" x14ac:dyDescent="0.25">
      <c r="B19" s="2" t="s">
        <v>112</v>
      </c>
      <c r="C19" s="4">
        <v>13.05</v>
      </c>
      <c r="D19" s="4">
        <v>5.95</v>
      </c>
      <c r="E19" s="4">
        <v>18.84</v>
      </c>
      <c r="F19" s="4">
        <v>32.31</v>
      </c>
      <c r="G19" s="4">
        <v>37.51</v>
      </c>
      <c r="H19" s="4">
        <v>16.25</v>
      </c>
      <c r="I19" s="4">
        <v>12.93</v>
      </c>
      <c r="J19" s="4">
        <v>13.263399999999999</v>
      </c>
      <c r="K19" s="4">
        <v>37.04</v>
      </c>
      <c r="L19" s="4">
        <v>35.130000000000003</v>
      </c>
      <c r="M19" s="4">
        <v>38.020000000000003</v>
      </c>
      <c r="N19" s="4">
        <v>39.21</v>
      </c>
      <c r="O19" s="4">
        <v>23.6</v>
      </c>
      <c r="P19" s="4">
        <v>44.19</v>
      </c>
      <c r="Q19" s="4">
        <v>58.3</v>
      </c>
      <c r="R19" s="4">
        <v>72.27</v>
      </c>
      <c r="S19" s="4">
        <v>69.25</v>
      </c>
      <c r="T19" s="4">
        <v>82.15</v>
      </c>
      <c r="U19" s="4">
        <v>77.12</v>
      </c>
      <c r="V19" s="4">
        <v>84.14</v>
      </c>
      <c r="W19" s="4">
        <v>81.48</v>
      </c>
      <c r="X19" s="4">
        <v>92.27</v>
      </c>
      <c r="Y19" s="4">
        <v>97.59</v>
      </c>
      <c r="Z19" s="4">
        <v>96.12</v>
      </c>
      <c r="AA19" s="4">
        <v>98.06</v>
      </c>
      <c r="AB19" s="4">
        <v>88.69</v>
      </c>
      <c r="AC19" s="4">
        <v>77.819999999999993</v>
      </c>
      <c r="AD19" s="4">
        <v>72.400000000000006</v>
      </c>
      <c r="AE19" s="4">
        <v>68.569999999999993</v>
      </c>
      <c r="AF19" s="4">
        <v>88.58</v>
      </c>
      <c r="AG19" s="4">
        <v>89.95</v>
      </c>
      <c r="AH19" s="4">
        <v>70.44</v>
      </c>
      <c r="AI19" s="4">
        <v>79</v>
      </c>
      <c r="AJ19" s="4">
        <v>71.97</v>
      </c>
      <c r="AK19" s="4">
        <v>65.12</v>
      </c>
      <c r="AL19" s="4">
        <v>64.5</v>
      </c>
      <c r="AM19" s="4">
        <v>50.74</v>
      </c>
      <c r="AN19" s="4">
        <v>106.39</v>
      </c>
      <c r="AO19" s="4">
        <v>110.68</v>
      </c>
      <c r="AP19" s="4">
        <v>100.99</v>
      </c>
      <c r="AQ19" s="4">
        <v>96.07</v>
      </c>
      <c r="AR19" s="4">
        <v>101.37</v>
      </c>
      <c r="AS19" s="4">
        <v>103.39</v>
      </c>
      <c r="AT19" s="4">
        <v>104.81</v>
      </c>
      <c r="AU19" s="4">
        <v>99.15</v>
      </c>
      <c r="AV19" s="4">
        <v>93.17</v>
      </c>
      <c r="AW19" s="4">
        <v>88.76</v>
      </c>
      <c r="AX19" s="4">
        <v>85.86</v>
      </c>
      <c r="AY19" s="4">
        <v>95.67</v>
      </c>
      <c r="AZ19" s="4">
        <v>81.13</v>
      </c>
      <c r="BA19" s="4">
        <v>84.55</v>
      </c>
      <c r="BB19" s="4">
        <v>61.42</v>
      </c>
      <c r="BC19" s="4">
        <v>73.260000000000005</v>
      </c>
      <c r="BD19" s="4">
        <v>74.72</v>
      </c>
      <c r="BE19" s="4">
        <v>86.4</v>
      </c>
      <c r="BF19" s="4">
        <v>90.91</v>
      </c>
      <c r="BG19" s="4">
        <v>56.1</v>
      </c>
      <c r="BH19" s="4">
        <v>61.45</v>
      </c>
      <c r="BI19" s="4">
        <v>54.33</v>
      </c>
      <c r="BJ19" s="4">
        <v>59.47</v>
      </c>
      <c r="BK19" s="4">
        <v>61.24</v>
      </c>
      <c r="BL19" s="4">
        <v>76.599999999999994</v>
      </c>
      <c r="BM19" s="4">
        <v>60.21</v>
      </c>
      <c r="BN19" s="4">
        <v>56.83</v>
      </c>
      <c r="BO19" s="4">
        <v>54.16</v>
      </c>
      <c r="BP19" s="4">
        <v>51.49</v>
      </c>
      <c r="BQ19" s="4">
        <v>53.82</v>
      </c>
      <c r="BR19" s="4">
        <v>58.87</v>
      </c>
      <c r="BS19" s="4">
        <v>51.33</v>
      </c>
      <c r="BT19" s="4">
        <v>45.13</v>
      </c>
      <c r="BU19" s="4">
        <v>49.49</v>
      </c>
      <c r="BV19" s="4">
        <v>58.1</v>
      </c>
      <c r="BW19" s="4">
        <v>69.95</v>
      </c>
      <c r="BX19" s="4">
        <v>68.17</v>
      </c>
      <c r="BY19" s="4">
        <v>79.36</v>
      </c>
      <c r="BZ19" s="4">
        <v>20.384799999999998</v>
      </c>
      <c r="CA19" s="4">
        <v>25.812999999999999</v>
      </c>
      <c r="CB19" s="4">
        <v>28.1038</v>
      </c>
      <c r="CC19" s="4">
        <v>16.350999999999999</v>
      </c>
      <c r="CD19" s="4">
        <v>21.646399999999996</v>
      </c>
      <c r="CE19" s="4">
        <v>28.045699999999997</v>
      </c>
      <c r="CF19" s="4">
        <v>35.450000000000003</v>
      </c>
      <c r="CG19" s="4">
        <v>50.5</v>
      </c>
      <c r="CH19" s="4">
        <v>61.71</v>
      </c>
      <c r="CI19" s="4">
        <v>46.27</v>
      </c>
      <c r="CJ19" s="4">
        <v>21.64</v>
      </c>
      <c r="CK19" s="4">
        <v>23.8</v>
      </c>
      <c r="CL19" s="4">
        <v>6.75</v>
      </c>
      <c r="CM19" s="4">
        <v>13.09</v>
      </c>
      <c r="CN19" s="4">
        <v>9.3042999999999996</v>
      </c>
      <c r="CO19" s="4">
        <v>2.76</v>
      </c>
      <c r="CP19" s="4">
        <v>30.44</v>
      </c>
      <c r="CQ19" s="4">
        <v>38.090000000000003</v>
      </c>
      <c r="CR19" s="4">
        <v>58.05</v>
      </c>
      <c r="CS19" s="4">
        <v>49</v>
      </c>
    </row>
    <row r="20" spans="2:97" x14ac:dyDescent="0.25">
      <c r="B20" s="2" t="s">
        <v>113</v>
      </c>
      <c r="C20" s="4">
        <v>13.05</v>
      </c>
      <c r="D20" s="4">
        <v>5.95</v>
      </c>
      <c r="E20" s="4">
        <v>18.84</v>
      </c>
      <c r="F20" s="4">
        <v>32.31</v>
      </c>
      <c r="G20" s="4">
        <v>37.51</v>
      </c>
      <c r="H20" s="4">
        <v>16.25</v>
      </c>
      <c r="I20" s="4">
        <v>12.93</v>
      </c>
      <c r="J20" s="4">
        <v>13.263399999999999</v>
      </c>
      <c r="K20" s="4">
        <v>37.04</v>
      </c>
      <c r="L20" s="4">
        <v>35.130000000000003</v>
      </c>
      <c r="M20" s="4">
        <v>38.020000000000003</v>
      </c>
      <c r="N20" s="4">
        <v>39.21</v>
      </c>
      <c r="O20" s="4">
        <v>23.6</v>
      </c>
      <c r="P20" s="4">
        <v>44.19</v>
      </c>
      <c r="Q20" s="4">
        <v>58.3</v>
      </c>
      <c r="R20" s="4">
        <v>72.27</v>
      </c>
      <c r="S20" s="4">
        <v>69.25</v>
      </c>
      <c r="T20" s="4">
        <v>82.15</v>
      </c>
      <c r="U20" s="4">
        <v>77.12</v>
      </c>
      <c r="V20" s="4">
        <v>84.14</v>
      </c>
      <c r="W20" s="4">
        <v>81.48</v>
      </c>
      <c r="X20" s="4">
        <v>92.27</v>
      </c>
      <c r="Y20" s="4">
        <v>97.59</v>
      </c>
      <c r="Z20" s="4">
        <v>96.12</v>
      </c>
      <c r="AA20" s="4">
        <v>98.06</v>
      </c>
      <c r="AB20" s="4">
        <v>88.69</v>
      </c>
      <c r="AC20" s="4">
        <v>77.819999999999993</v>
      </c>
      <c r="AD20" s="4">
        <v>72.400000000000006</v>
      </c>
      <c r="AE20" s="4">
        <v>68.569999999999993</v>
      </c>
      <c r="AF20" s="4">
        <v>88.58</v>
      </c>
      <c r="AG20" s="4">
        <v>89.95</v>
      </c>
      <c r="AH20" s="4">
        <v>70.44</v>
      </c>
      <c r="AI20" s="4">
        <v>79</v>
      </c>
      <c r="AJ20" s="4">
        <v>71.97</v>
      </c>
      <c r="AK20" s="4">
        <v>65.12</v>
      </c>
      <c r="AL20" s="4">
        <v>64.5</v>
      </c>
      <c r="AM20" s="4">
        <v>50.74</v>
      </c>
      <c r="AN20" s="4">
        <v>106.39</v>
      </c>
      <c r="AO20" s="4">
        <v>110.68</v>
      </c>
      <c r="AP20" s="4">
        <v>100.99</v>
      </c>
      <c r="AQ20" s="4">
        <v>96.07</v>
      </c>
      <c r="AR20" s="4">
        <v>101.37</v>
      </c>
      <c r="AS20" s="4">
        <v>103.39</v>
      </c>
      <c r="AT20" s="4">
        <v>104.81</v>
      </c>
      <c r="AU20" s="4">
        <v>99.15</v>
      </c>
      <c r="AV20" s="4">
        <v>93.17</v>
      </c>
      <c r="AW20" s="4">
        <v>88.76</v>
      </c>
      <c r="AX20" s="4">
        <v>85.86</v>
      </c>
      <c r="AY20" s="4">
        <v>95.67</v>
      </c>
      <c r="AZ20" s="4">
        <v>81.13</v>
      </c>
      <c r="BA20" s="4">
        <v>84.55</v>
      </c>
      <c r="BB20" s="4">
        <v>61.42</v>
      </c>
      <c r="BC20" s="4">
        <v>73.260000000000005</v>
      </c>
      <c r="BD20" s="4">
        <v>74.72</v>
      </c>
      <c r="BE20" s="4">
        <v>86.4</v>
      </c>
      <c r="BF20" s="4">
        <v>90.91</v>
      </c>
      <c r="BG20" s="4">
        <v>56.1</v>
      </c>
      <c r="BH20" s="4">
        <v>61.45</v>
      </c>
      <c r="BI20" s="4">
        <v>54.33</v>
      </c>
      <c r="BJ20" s="4">
        <v>59.47</v>
      </c>
      <c r="BK20" s="4">
        <v>61.24</v>
      </c>
      <c r="BL20" s="4">
        <v>76.599999999999994</v>
      </c>
      <c r="BM20" s="4">
        <v>60.21</v>
      </c>
      <c r="BN20" s="4">
        <v>56.83</v>
      </c>
      <c r="BO20" s="4">
        <v>54.16</v>
      </c>
      <c r="BP20" s="4">
        <v>51.49</v>
      </c>
      <c r="BQ20" s="4">
        <v>53.82</v>
      </c>
      <c r="BR20" s="4">
        <v>58.87</v>
      </c>
      <c r="BS20" s="4">
        <v>51.33</v>
      </c>
      <c r="BT20" s="4">
        <v>45.13</v>
      </c>
      <c r="BU20" s="4">
        <v>49.49</v>
      </c>
      <c r="BV20" s="4">
        <v>58.1</v>
      </c>
      <c r="BW20" s="4">
        <v>69.95</v>
      </c>
      <c r="BX20" s="4">
        <v>68.17</v>
      </c>
      <c r="BY20" s="4">
        <v>79.36</v>
      </c>
      <c r="BZ20" s="4">
        <v>20.384799999999998</v>
      </c>
      <c r="CA20" s="4">
        <v>25.812999999999999</v>
      </c>
      <c r="CB20" s="4">
        <v>28.1038</v>
      </c>
      <c r="CC20" s="4">
        <v>16.350999999999999</v>
      </c>
      <c r="CD20" s="4">
        <v>21.646399999999996</v>
      </c>
      <c r="CE20" s="4">
        <v>28.045699999999997</v>
      </c>
      <c r="CF20" s="4">
        <v>35.450000000000003</v>
      </c>
      <c r="CG20" s="4">
        <v>50.5</v>
      </c>
      <c r="CH20" s="4">
        <v>61.71</v>
      </c>
      <c r="CI20" s="4">
        <v>46.27</v>
      </c>
      <c r="CJ20" s="4">
        <v>21.64</v>
      </c>
      <c r="CK20" s="4">
        <v>23.8</v>
      </c>
      <c r="CL20" s="4">
        <v>6.75</v>
      </c>
      <c r="CM20" s="4">
        <v>13.09</v>
      </c>
      <c r="CN20" s="4">
        <v>9.3042999999999996</v>
      </c>
      <c r="CO20" s="4">
        <v>2.76</v>
      </c>
      <c r="CP20" s="4">
        <v>30.44</v>
      </c>
      <c r="CQ20" s="4">
        <v>38.090000000000003</v>
      </c>
      <c r="CR20" s="4">
        <v>58.05</v>
      </c>
      <c r="CS20" s="4">
        <v>49</v>
      </c>
    </row>
    <row r="21" spans="2:97" x14ac:dyDescent="0.25">
      <c r="B21" s="2" t="s">
        <v>114</v>
      </c>
      <c r="C21" s="4">
        <v>13.05</v>
      </c>
      <c r="D21" s="4">
        <v>5.95</v>
      </c>
      <c r="E21" s="4">
        <v>18.84</v>
      </c>
      <c r="F21" s="4">
        <v>32.31</v>
      </c>
      <c r="G21" s="4">
        <v>37.51</v>
      </c>
      <c r="H21" s="4">
        <v>16.25</v>
      </c>
      <c r="I21" s="4">
        <v>12.93</v>
      </c>
      <c r="J21" s="4">
        <v>13.263399999999999</v>
      </c>
      <c r="K21" s="4">
        <v>37.04</v>
      </c>
      <c r="L21" s="4">
        <v>35.130000000000003</v>
      </c>
      <c r="M21" s="4">
        <v>38.020000000000003</v>
      </c>
      <c r="N21" s="4">
        <v>39.21</v>
      </c>
      <c r="O21" s="4">
        <v>23.6</v>
      </c>
      <c r="P21" s="4">
        <v>44.19</v>
      </c>
      <c r="Q21" s="4">
        <v>58.3</v>
      </c>
      <c r="R21" s="4">
        <v>72.27</v>
      </c>
      <c r="S21" s="4">
        <v>69.25</v>
      </c>
      <c r="T21" s="4">
        <v>82.15</v>
      </c>
      <c r="U21" s="4">
        <v>77.12</v>
      </c>
      <c r="V21" s="4">
        <v>84.14</v>
      </c>
      <c r="W21" s="4">
        <v>81.48</v>
      </c>
      <c r="X21" s="4">
        <v>92.27</v>
      </c>
      <c r="Y21" s="4">
        <v>97.59</v>
      </c>
      <c r="Z21" s="4">
        <v>96.12</v>
      </c>
      <c r="AA21" s="4">
        <v>98.06</v>
      </c>
      <c r="AB21" s="4">
        <v>88.69</v>
      </c>
      <c r="AC21" s="4">
        <v>77.819999999999993</v>
      </c>
      <c r="AD21" s="4">
        <v>72.400000000000006</v>
      </c>
      <c r="AE21" s="4">
        <v>68.569999999999993</v>
      </c>
      <c r="AF21" s="4">
        <v>88.58</v>
      </c>
      <c r="AG21" s="4">
        <v>89.95</v>
      </c>
      <c r="AH21" s="4">
        <v>70.44</v>
      </c>
      <c r="AI21" s="4">
        <v>79</v>
      </c>
      <c r="AJ21" s="4">
        <v>71.97</v>
      </c>
      <c r="AK21" s="4">
        <v>65.12</v>
      </c>
      <c r="AL21" s="4">
        <v>64.5</v>
      </c>
      <c r="AM21" s="4">
        <v>50.74</v>
      </c>
      <c r="AN21" s="4">
        <v>106.39</v>
      </c>
      <c r="AO21" s="4">
        <v>110.68</v>
      </c>
      <c r="AP21" s="4">
        <v>100.99</v>
      </c>
      <c r="AQ21" s="4">
        <v>96.07</v>
      </c>
      <c r="AR21" s="4">
        <v>101.37</v>
      </c>
      <c r="AS21" s="4">
        <v>103.39</v>
      </c>
      <c r="AT21" s="4">
        <v>104.81</v>
      </c>
      <c r="AU21" s="4">
        <v>99.15</v>
      </c>
      <c r="AV21" s="4">
        <v>93.17</v>
      </c>
      <c r="AW21" s="4">
        <v>88.76</v>
      </c>
      <c r="AX21" s="4">
        <v>85.86</v>
      </c>
      <c r="AY21" s="4">
        <v>95.67</v>
      </c>
      <c r="AZ21" s="4">
        <v>81.13</v>
      </c>
      <c r="BA21" s="4">
        <v>84.55</v>
      </c>
      <c r="BB21" s="4">
        <v>61.42</v>
      </c>
      <c r="BC21" s="4">
        <v>73.260000000000005</v>
      </c>
      <c r="BD21" s="4">
        <v>74.72</v>
      </c>
      <c r="BE21" s="4">
        <v>86.4</v>
      </c>
      <c r="BF21" s="4">
        <v>90.91</v>
      </c>
      <c r="BG21" s="4">
        <v>56.1</v>
      </c>
      <c r="BH21" s="4">
        <v>61.45</v>
      </c>
      <c r="BI21" s="4">
        <v>54.33</v>
      </c>
      <c r="BJ21" s="4">
        <v>59.47</v>
      </c>
      <c r="BK21" s="4">
        <v>61.24</v>
      </c>
      <c r="BL21" s="4">
        <v>76.599999999999994</v>
      </c>
      <c r="BM21" s="4">
        <v>60.21</v>
      </c>
      <c r="BN21" s="4">
        <v>56.83</v>
      </c>
      <c r="BO21" s="4">
        <v>54.16</v>
      </c>
      <c r="BP21" s="4">
        <v>51.49</v>
      </c>
      <c r="BQ21" s="4">
        <v>53.82</v>
      </c>
      <c r="BR21" s="4">
        <v>58.87</v>
      </c>
      <c r="BS21" s="4">
        <v>51.33</v>
      </c>
      <c r="BT21" s="4">
        <v>45.13</v>
      </c>
      <c r="BU21" s="4">
        <v>49.49</v>
      </c>
      <c r="BV21" s="4">
        <v>58.1</v>
      </c>
      <c r="BW21" s="4">
        <v>69.95</v>
      </c>
      <c r="BX21" s="4">
        <v>68.17</v>
      </c>
      <c r="BY21" s="4">
        <v>79.36</v>
      </c>
      <c r="BZ21" s="4">
        <v>20.384799999999998</v>
      </c>
      <c r="CA21" s="4">
        <v>25.812999999999999</v>
      </c>
      <c r="CB21" s="4">
        <v>28.1038</v>
      </c>
      <c r="CC21" s="4">
        <v>16.350999999999999</v>
      </c>
      <c r="CD21" s="4">
        <v>21.646399999999996</v>
      </c>
      <c r="CE21" s="4">
        <v>28.045699999999997</v>
      </c>
      <c r="CF21" s="4">
        <v>35.450000000000003</v>
      </c>
      <c r="CG21" s="4">
        <v>50.5</v>
      </c>
      <c r="CH21" s="4">
        <v>61.71</v>
      </c>
      <c r="CI21" s="4">
        <v>46.27</v>
      </c>
      <c r="CJ21" s="4">
        <v>21.64</v>
      </c>
      <c r="CK21" s="4">
        <v>23.8</v>
      </c>
      <c r="CL21" s="4">
        <v>6.75</v>
      </c>
      <c r="CM21" s="4">
        <v>13.09</v>
      </c>
      <c r="CN21" s="4">
        <v>9.3042999999999996</v>
      </c>
      <c r="CO21" s="4">
        <v>2.76</v>
      </c>
      <c r="CP21" s="4">
        <v>30.44</v>
      </c>
      <c r="CQ21" s="4">
        <v>38.090000000000003</v>
      </c>
      <c r="CR21" s="4">
        <v>58.05</v>
      </c>
      <c r="CS21" s="4">
        <v>49</v>
      </c>
    </row>
    <row r="22" spans="2:97" x14ac:dyDescent="0.25">
      <c r="B22" s="2" t="s">
        <v>115</v>
      </c>
      <c r="C22" s="4">
        <v>13.05</v>
      </c>
      <c r="D22" s="4">
        <v>5.95</v>
      </c>
      <c r="E22" s="4">
        <v>18.84</v>
      </c>
      <c r="F22" s="4">
        <v>32.31</v>
      </c>
      <c r="G22" s="4">
        <v>37.51</v>
      </c>
      <c r="H22" s="4">
        <v>16.25</v>
      </c>
      <c r="I22" s="4">
        <v>12.93</v>
      </c>
      <c r="J22" s="4">
        <v>13.263399999999999</v>
      </c>
      <c r="K22" s="4">
        <v>37.04</v>
      </c>
      <c r="L22" s="4">
        <v>35.130000000000003</v>
      </c>
      <c r="M22" s="4">
        <v>38.020000000000003</v>
      </c>
      <c r="N22" s="4">
        <v>39.21</v>
      </c>
      <c r="O22" s="4">
        <v>23.6</v>
      </c>
      <c r="P22" s="4">
        <v>44.19</v>
      </c>
      <c r="Q22" s="4">
        <v>58.3</v>
      </c>
      <c r="R22" s="4">
        <v>72.27</v>
      </c>
      <c r="S22" s="4">
        <v>69.25</v>
      </c>
      <c r="T22" s="4">
        <v>82.15</v>
      </c>
      <c r="U22" s="4">
        <v>77.12</v>
      </c>
      <c r="V22" s="4">
        <v>84.14</v>
      </c>
      <c r="W22" s="4">
        <v>81.48</v>
      </c>
      <c r="X22" s="4">
        <v>92.27</v>
      </c>
      <c r="Y22" s="4">
        <v>97.59</v>
      </c>
      <c r="Z22" s="4">
        <v>96.12</v>
      </c>
      <c r="AA22" s="4">
        <v>98.06</v>
      </c>
      <c r="AB22" s="4">
        <v>88.69</v>
      </c>
      <c r="AC22" s="4">
        <v>77.819999999999993</v>
      </c>
      <c r="AD22" s="4">
        <v>72.400000000000006</v>
      </c>
      <c r="AE22" s="4">
        <v>68.569999999999993</v>
      </c>
      <c r="AF22" s="4">
        <v>88.58</v>
      </c>
      <c r="AG22" s="4">
        <v>89.95</v>
      </c>
      <c r="AH22" s="4">
        <v>70.44</v>
      </c>
      <c r="AI22" s="4">
        <v>79</v>
      </c>
      <c r="AJ22" s="4">
        <v>71.97</v>
      </c>
      <c r="AK22" s="4">
        <v>65.12</v>
      </c>
      <c r="AL22" s="4">
        <v>64.5</v>
      </c>
      <c r="AM22" s="4">
        <v>50.74</v>
      </c>
      <c r="AN22" s="4">
        <v>106.39</v>
      </c>
      <c r="AO22" s="4">
        <v>110.68</v>
      </c>
      <c r="AP22" s="4">
        <v>100.99</v>
      </c>
      <c r="AQ22" s="4">
        <v>96.07</v>
      </c>
      <c r="AR22" s="4">
        <v>101.37</v>
      </c>
      <c r="AS22" s="4">
        <v>103.39</v>
      </c>
      <c r="AT22" s="4">
        <v>104.81</v>
      </c>
      <c r="AU22" s="4">
        <v>99.15</v>
      </c>
      <c r="AV22" s="4">
        <v>93.17</v>
      </c>
      <c r="AW22" s="4">
        <v>88.76</v>
      </c>
      <c r="AX22" s="4">
        <v>85.86</v>
      </c>
      <c r="AY22" s="4">
        <v>95.67</v>
      </c>
      <c r="AZ22" s="4">
        <v>81.13</v>
      </c>
      <c r="BA22" s="4">
        <v>84.55</v>
      </c>
      <c r="BB22" s="4">
        <v>61.42</v>
      </c>
      <c r="BC22" s="4">
        <v>73.260000000000005</v>
      </c>
      <c r="BD22" s="4">
        <v>74.72</v>
      </c>
      <c r="BE22" s="4">
        <v>86.4</v>
      </c>
      <c r="BF22" s="4">
        <v>90.91</v>
      </c>
      <c r="BG22" s="4">
        <v>56.1</v>
      </c>
      <c r="BH22" s="4">
        <v>61.45</v>
      </c>
      <c r="BI22" s="4">
        <v>54.33</v>
      </c>
      <c r="BJ22" s="4">
        <v>59.47</v>
      </c>
      <c r="BK22" s="4">
        <v>61.24</v>
      </c>
      <c r="BL22" s="4">
        <v>76.599999999999994</v>
      </c>
      <c r="BM22" s="4">
        <v>60.21</v>
      </c>
      <c r="BN22" s="4">
        <v>56.83</v>
      </c>
      <c r="BO22" s="4">
        <v>54.16</v>
      </c>
      <c r="BP22" s="4">
        <v>51.49</v>
      </c>
      <c r="BQ22" s="4">
        <v>53.82</v>
      </c>
      <c r="BR22" s="4">
        <v>58.87</v>
      </c>
      <c r="BS22" s="4">
        <v>51.33</v>
      </c>
      <c r="BT22" s="4">
        <v>45.13</v>
      </c>
      <c r="BU22" s="4">
        <v>49.49</v>
      </c>
      <c r="BV22" s="4">
        <v>58.1</v>
      </c>
      <c r="BW22" s="4">
        <v>69.95</v>
      </c>
      <c r="BX22" s="4">
        <v>68.17</v>
      </c>
      <c r="BY22" s="4">
        <v>79.36</v>
      </c>
      <c r="BZ22" s="4">
        <v>20.384799999999998</v>
      </c>
      <c r="CA22" s="4">
        <v>25.812999999999999</v>
      </c>
      <c r="CB22" s="4">
        <v>28.1038</v>
      </c>
      <c r="CC22" s="4">
        <v>16.350999999999999</v>
      </c>
      <c r="CD22" s="4">
        <v>21.646399999999996</v>
      </c>
      <c r="CE22" s="4">
        <v>28.045699999999997</v>
      </c>
      <c r="CF22" s="4">
        <v>35.450000000000003</v>
      </c>
      <c r="CG22" s="4">
        <v>50.5</v>
      </c>
      <c r="CH22" s="4">
        <v>61.71</v>
      </c>
      <c r="CI22" s="4">
        <v>46.27</v>
      </c>
      <c r="CJ22" s="4">
        <v>21.64</v>
      </c>
      <c r="CK22" s="4">
        <v>23.8</v>
      </c>
      <c r="CL22" s="4">
        <v>6.75</v>
      </c>
      <c r="CM22" s="4">
        <v>13.09</v>
      </c>
      <c r="CN22" s="4">
        <v>9.3042999999999996</v>
      </c>
      <c r="CO22" s="4">
        <v>2.76</v>
      </c>
      <c r="CP22" s="4">
        <v>30.44</v>
      </c>
      <c r="CQ22" s="4">
        <v>38.090000000000003</v>
      </c>
      <c r="CR22" s="4">
        <v>58.05</v>
      </c>
      <c r="CS22" s="4">
        <v>49</v>
      </c>
    </row>
    <row r="23" spans="2:97" x14ac:dyDescent="0.25">
      <c r="B23" s="2" t="s">
        <v>116</v>
      </c>
      <c r="C23" s="4">
        <v>13.05</v>
      </c>
      <c r="D23" s="4">
        <v>5.95</v>
      </c>
      <c r="E23" s="4">
        <v>18.84</v>
      </c>
      <c r="F23" s="4">
        <v>32.31</v>
      </c>
      <c r="G23" s="4">
        <v>37.51</v>
      </c>
      <c r="H23" s="4">
        <v>16.25</v>
      </c>
      <c r="I23" s="4">
        <v>12.93</v>
      </c>
      <c r="J23" s="4">
        <v>13.263399999999999</v>
      </c>
      <c r="K23" s="4">
        <v>37.04</v>
      </c>
      <c r="L23" s="4">
        <v>35.130000000000003</v>
      </c>
      <c r="M23" s="4">
        <v>38.020000000000003</v>
      </c>
      <c r="N23" s="4">
        <v>39.21</v>
      </c>
      <c r="O23" s="4">
        <v>23.6</v>
      </c>
      <c r="P23" s="4">
        <v>44.19</v>
      </c>
      <c r="Q23" s="4">
        <v>58.3</v>
      </c>
      <c r="R23" s="4">
        <v>72.27</v>
      </c>
      <c r="S23" s="4">
        <v>69.25</v>
      </c>
      <c r="T23" s="4">
        <v>82.15</v>
      </c>
      <c r="U23" s="4">
        <v>77.12</v>
      </c>
      <c r="V23" s="4">
        <v>84.14</v>
      </c>
      <c r="W23" s="4">
        <v>81.48</v>
      </c>
      <c r="X23" s="4">
        <v>92.27</v>
      </c>
      <c r="Y23" s="4">
        <v>97.59</v>
      </c>
      <c r="Z23" s="4">
        <v>96.12</v>
      </c>
      <c r="AA23" s="4">
        <v>98.06</v>
      </c>
      <c r="AB23" s="4">
        <v>88.69</v>
      </c>
      <c r="AC23" s="4">
        <v>77.819999999999993</v>
      </c>
      <c r="AD23" s="4">
        <v>72.400000000000006</v>
      </c>
      <c r="AE23" s="4">
        <v>68.569999999999993</v>
      </c>
      <c r="AF23" s="4">
        <v>88.58</v>
      </c>
      <c r="AG23" s="4">
        <v>89.95</v>
      </c>
      <c r="AH23" s="4">
        <v>70.44</v>
      </c>
      <c r="AI23" s="4">
        <v>79</v>
      </c>
      <c r="AJ23" s="4">
        <v>71.97</v>
      </c>
      <c r="AK23" s="4">
        <v>65.12</v>
      </c>
      <c r="AL23" s="4">
        <v>64.5</v>
      </c>
      <c r="AM23" s="4">
        <v>50.74</v>
      </c>
      <c r="AN23" s="4">
        <v>106.39</v>
      </c>
      <c r="AO23" s="4">
        <v>110.68</v>
      </c>
      <c r="AP23" s="4">
        <v>100.99</v>
      </c>
      <c r="AQ23" s="4">
        <v>96.07</v>
      </c>
      <c r="AR23" s="4">
        <v>101.37</v>
      </c>
      <c r="AS23" s="4">
        <v>103.39</v>
      </c>
      <c r="AT23" s="4">
        <v>104.81</v>
      </c>
      <c r="AU23" s="4">
        <v>99.15</v>
      </c>
      <c r="AV23" s="4">
        <v>93.17</v>
      </c>
      <c r="AW23" s="4">
        <v>88.76</v>
      </c>
      <c r="AX23" s="4">
        <v>85.86</v>
      </c>
      <c r="AY23" s="4">
        <v>95.67</v>
      </c>
      <c r="AZ23" s="4">
        <v>81.13</v>
      </c>
      <c r="BA23" s="4">
        <v>84.55</v>
      </c>
      <c r="BB23" s="4">
        <v>61.42</v>
      </c>
      <c r="BC23" s="4">
        <v>73.260000000000005</v>
      </c>
      <c r="BD23" s="4">
        <v>74.72</v>
      </c>
      <c r="BE23" s="4">
        <v>86.4</v>
      </c>
      <c r="BF23" s="4">
        <v>90.91</v>
      </c>
      <c r="BG23" s="4">
        <v>56.1</v>
      </c>
      <c r="BH23" s="4">
        <v>61.45</v>
      </c>
      <c r="BI23" s="4">
        <v>54.33</v>
      </c>
      <c r="BJ23" s="4">
        <v>59.47</v>
      </c>
      <c r="BK23" s="4">
        <v>61.24</v>
      </c>
      <c r="BL23" s="4">
        <v>76.599999999999994</v>
      </c>
      <c r="BM23" s="4">
        <v>60.21</v>
      </c>
      <c r="BN23" s="4">
        <v>56.83</v>
      </c>
      <c r="BO23" s="4">
        <v>54.16</v>
      </c>
      <c r="BP23" s="4">
        <v>51.49</v>
      </c>
      <c r="BQ23" s="4">
        <v>53.82</v>
      </c>
      <c r="BR23" s="4">
        <v>58.87</v>
      </c>
      <c r="BS23" s="4">
        <v>51.33</v>
      </c>
      <c r="BT23" s="4">
        <v>45.13</v>
      </c>
      <c r="BU23" s="4">
        <v>49.49</v>
      </c>
      <c r="BV23" s="4">
        <v>58.1</v>
      </c>
      <c r="BW23" s="4">
        <v>69.95</v>
      </c>
      <c r="BX23" s="4">
        <v>68.17</v>
      </c>
      <c r="BY23" s="4">
        <v>79.36</v>
      </c>
      <c r="BZ23" s="4">
        <v>20.384799999999998</v>
      </c>
      <c r="CA23" s="4">
        <v>25.812999999999999</v>
      </c>
      <c r="CB23" s="4">
        <v>28.1038</v>
      </c>
      <c r="CC23" s="4">
        <v>16.350999999999999</v>
      </c>
      <c r="CD23" s="4">
        <v>21.646399999999996</v>
      </c>
      <c r="CE23" s="4">
        <v>28.045699999999997</v>
      </c>
      <c r="CF23" s="4">
        <v>35.450000000000003</v>
      </c>
      <c r="CG23" s="4">
        <v>50.5</v>
      </c>
      <c r="CH23" s="4">
        <v>61.71</v>
      </c>
      <c r="CI23" s="4">
        <v>46.27</v>
      </c>
      <c r="CJ23" s="4">
        <v>21.64</v>
      </c>
      <c r="CK23" s="4">
        <v>23.8</v>
      </c>
      <c r="CL23" s="4">
        <v>6.75</v>
      </c>
      <c r="CM23" s="4">
        <v>13.09</v>
      </c>
      <c r="CN23" s="4">
        <v>9.3042999999999996</v>
      </c>
      <c r="CO23" s="4">
        <v>2.76</v>
      </c>
      <c r="CP23" s="4">
        <v>30.44</v>
      </c>
      <c r="CQ23" s="4">
        <v>38.090000000000003</v>
      </c>
      <c r="CR23" s="4">
        <v>58.05</v>
      </c>
      <c r="CS23" s="4">
        <v>49</v>
      </c>
    </row>
    <row r="24" spans="2:97" x14ac:dyDescent="0.25">
      <c r="B24" s="2" t="s">
        <v>117</v>
      </c>
      <c r="C24" s="4">
        <v>13.05</v>
      </c>
      <c r="D24" s="4">
        <v>5.95</v>
      </c>
      <c r="E24" s="4">
        <v>18.84</v>
      </c>
      <c r="F24" s="4">
        <v>32.31</v>
      </c>
      <c r="G24" s="4">
        <v>37.51</v>
      </c>
      <c r="H24" s="4">
        <v>16.25</v>
      </c>
      <c r="I24" s="4">
        <v>12.93</v>
      </c>
      <c r="J24" s="4">
        <v>13.263399999999999</v>
      </c>
      <c r="K24" s="4">
        <v>37.04</v>
      </c>
      <c r="L24" s="4">
        <v>35.130000000000003</v>
      </c>
      <c r="M24" s="4">
        <v>38.020000000000003</v>
      </c>
      <c r="N24" s="4">
        <v>39.21</v>
      </c>
      <c r="O24" s="4">
        <v>23.6</v>
      </c>
      <c r="P24" s="4">
        <v>44.19</v>
      </c>
      <c r="Q24" s="4">
        <v>58.3</v>
      </c>
      <c r="R24" s="4">
        <v>72.27</v>
      </c>
      <c r="S24" s="4">
        <v>69.25</v>
      </c>
      <c r="T24" s="4">
        <v>82.15</v>
      </c>
      <c r="U24" s="4">
        <v>77.12</v>
      </c>
      <c r="V24" s="4">
        <v>84.14</v>
      </c>
      <c r="W24" s="4">
        <v>81.48</v>
      </c>
      <c r="X24" s="4">
        <v>92.27</v>
      </c>
      <c r="Y24" s="4">
        <v>97.59</v>
      </c>
      <c r="Z24" s="4">
        <v>96.12</v>
      </c>
      <c r="AA24" s="4">
        <v>98.06</v>
      </c>
      <c r="AB24" s="4">
        <v>88.69</v>
      </c>
      <c r="AC24" s="4">
        <v>77.819999999999993</v>
      </c>
      <c r="AD24" s="4">
        <v>72.400000000000006</v>
      </c>
      <c r="AE24" s="4">
        <v>68.569999999999993</v>
      </c>
      <c r="AF24" s="4">
        <v>88.58</v>
      </c>
      <c r="AG24" s="4">
        <v>89.95</v>
      </c>
      <c r="AH24" s="4">
        <v>70.44</v>
      </c>
      <c r="AI24" s="4">
        <v>79</v>
      </c>
      <c r="AJ24" s="4">
        <v>71.97</v>
      </c>
      <c r="AK24" s="4">
        <v>65.12</v>
      </c>
      <c r="AL24" s="4">
        <v>64.5</v>
      </c>
      <c r="AM24" s="4">
        <v>50.74</v>
      </c>
      <c r="AN24" s="4">
        <v>106.39</v>
      </c>
      <c r="AO24" s="4">
        <v>110.68</v>
      </c>
      <c r="AP24" s="4">
        <v>100.99</v>
      </c>
      <c r="AQ24" s="4">
        <v>96.07</v>
      </c>
      <c r="AR24" s="4">
        <v>101.37</v>
      </c>
      <c r="AS24" s="4">
        <v>103.39</v>
      </c>
      <c r="AT24" s="4">
        <v>104.81</v>
      </c>
      <c r="AU24" s="4">
        <v>99.15</v>
      </c>
      <c r="AV24" s="4">
        <v>93.17</v>
      </c>
      <c r="AW24" s="4">
        <v>88.76</v>
      </c>
      <c r="AX24" s="4">
        <v>85.86</v>
      </c>
      <c r="AY24" s="4">
        <v>95.67</v>
      </c>
      <c r="AZ24" s="4">
        <v>81.13</v>
      </c>
      <c r="BA24" s="4">
        <v>84.55</v>
      </c>
      <c r="BB24" s="4">
        <v>61.42</v>
      </c>
      <c r="BC24" s="4">
        <v>73.260000000000005</v>
      </c>
      <c r="BD24" s="4">
        <v>74.72</v>
      </c>
      <c r="BE24" s="4">
        <v>86.4</v>
      </c>
      <c r="BF24" s="4">
        <v>90.91</v>
      </c>
      <c r="BG24" s="4">
        <v>56.1</v>
      </c>
      <c r="BH24" s="4">
        <v>61.45</v>
      </c>
      <c r="BI24" s="4">
        <v>54.33</v>
      </c>
      <c r="BJ24" s="4">
        <v>59.47</v>
      </c>
      <c r="BK24" s="4">
        <v>61.24</v>
      </c>
      <c r="BL24" s="4">
        <v>76.599999999999994</v>
      </c>
      <c r="BM24" s="4">
        <v>60.21</v>
      </c>
      <c r="BN24" s="4">
        <v>56.83</v>
      </c>
      <c r="BO24" s="4">
        <v>54.16</v>
      </c>
      <c r="BP24" s="4">
        <v>51.49</v>
      </c>
      <c r="BQ24" s="4">
        <v>53.82</v>
      </c>
      <c r="BR24" s="4">
        <v>58.87</v>
      </c>
      <c r="BS24" s="4">
        <v>51.33</v>
      </c>
      <c r="BT24" s="4">
        <v>45.13</v>
      </c>
      <c r="BU24" s="4">
        <v>49.49</v>
      </c>
      <c r="BV24" s="4">
        <v>58.1</v>
      </c>
      <c r="BW24" s="4">
        <v>69.95</v>
      </c>
      <c r="BX24" s="4">
        <v>68.17</v>
      </c>
      <c r="BY24" s="4">
        <v>79.36</v>
      </c>
      <c r="BZ24" s="4">
        <v>20.384799999999998</v>
      </c>
      <c r="CA24" s="4">
        <v>25.812999999999999</v>
      </c>
      <c r="CB24" s="4">
        <v>28.1038</v>
      </c>
      <c r="CC24" s="4">
        <v>16.350999999999999</v>
      </c>
      <c r="CD24" s="4">
        <v>21.646399999999996</v>
      </c>
      <c r="CE24" s="4">
        <v>28.045699999999997</v>
      </c>
      <c r="CF24" s="4">
        <v>35.450000000000003</v>
      </c>
      <c r="CG24" s="4">
        <v>50.5</v>
      </c>
      <c r="CH24" s="4">
        <v>61.71</v>
      </c>
      <c r="CI24" s="4">
        <v>46.27</v>
      </c>
      <c r="CJ24" s="4">
        <v>21.64</v>
      </c>
      <c r="CK24" s="4">
        <v>23.8</v>
      </c>
      <c r="CL24" s="4">
        <v>6.75</v>
      </c>
      <c r="CM24" s="4">
        <v>13.09</v>
      </c>
      <c r="CN24" s="4">
        <v>9.3042999999999996</v>
      </c>
      <c r="CO24" s="4">
        <v>2.76</v>
      </c>
      <c r="CP24" s="4">
        <v>30.44</v>
      </c>
      <c r="CQ24" s="4">
        <v>38.090000000000003</v>
      </c>
      <c r="CR24" s="4">
        <v>58.05</v>
      </c>
      <c r="CS24" s="4">
        <v>49</v>
      </c>
    </row>
    <row r="25" spans="2:97" x14ac:dyDescent="0.25">
      <c r="B25" s="2" t="s">
        <v>118</v>
      </c>
      <c r="C25" s="4">
        <v>13.05</v>
      </c>
      <c r="D25" s="4">
        <v>5.95</v>
      </c>
      <c r="E25" s="4">
        <v>18.84</v>
      </c>
      <c r="F25" s="4">
        <v>32.31</v>
      </c>
      <c r="G25" s="4">
        <v>37.51</v>
      </c>
      <c r="H25" s="4">
        <v>16.25</v>
      </c>
      <c r="I25" s="4">
        <v>12.93</v>
      </c>
      <c r="J25" s="4">
        <v>13.263399999999999</v>
      </c>
      <c r="K25" s="4">
        <v>37.04</v>
      </c>
      <c r="L25" s="4">
        <v>35.130000000000003</v>
      </c>
      <c r="M25" s="4">
        <v>38.020000000000003</v>
      </c>
      <c r="N25" s="4">
        <v>39.21</v>
      </c>
      <c r="O25" s="4">
        <v>23.6</v>
      </c>
      <c r="P25" s="4">
        <v>44.19</v>
      </c>
      <c r="Q25" s="4">
        <v>58.3</v>
      </c>
      <c r="R25" s="4">
        <v>72.27</v>
      </c>
      <c r="S25" s="4">
        <v>69.25</v>
      </c>
      <c r="T25" s="4">
        <v>82.15</v>
      </c>
      <c r="U25" s="4">
        <v>77.12</v>
      </c>
      <c r="V25" s="4">
        <v>84.14</v>
      </c>
      <c r="W25" s="4">
        <v>81.48</v>
      </c>
      <c r="X25" s="4">
        <v>92.27</v>
      </c>
      <c r="Y25" s="4">
        <v>97.59</v>
      </c>
      <c r="Z25" s="4">
        <v>96.12</v>
      </c>
      <c r="AA25" s="4">
        <v>98.06</v>
      </c>
      <c r="AB25" s="4">
        <v>88.69</v>
      </c>
      <c r="AC25" s="4">
        <v>77.819999999999993</v>
      </c>
      <c r="AD25" s="4">
        <v>72.400000000000006</v>
      </c>
      <c r="AE25" s="4">
        <v>68.569999999999993</v>
      </c>
      <c r="AF25" s="4">
        <v>88.58</v>
      </c>
      <c r="AG25" s="4">
        <v>89.95</v>
      </c>
      <c r="AH25" s="4">
        <v>70.44</v>
      </c>
      <c r="AI25" s="4">
        <v>79</v>
      </c>
      <c r="AJ25" s="4">
        <v>71.97</v>
      </c>
      <c r="AK25" s="4">
        <v>65.12</v>
      </c>
      <c r="AL25" s="4">
        <v>64.5</v>
      </c>
      <c r="AM25" s="4">
        <v>50.74</v>
      </c>
      <c r="AN25" s="4">
        <v>106.39</v>
      </c>
      <c r="AO25" s="4">
        <v>110.68</v>
      </c>
      <c r="AP25" s="4">
        <v>100.99</v>
      </c>
      <c r="AQ25" s="4">
        <v>96.07</v>
      </c>
      <c r="AR25" s="4">
        <v>101.37</v>
      </c>
      <c r="AS25" s="4">
        <v>103.39</v>
      </c>
      <c r="AT25" s="4">
        <v>104.81</v>
      </c>
      <c r="AU25" s="4">
        <v>99.15</v>
      </c>
      <c r="AV25" s="4">
        <v>93.17</v>
      </c>
      <c r="AW25" s="4">
        <v>88.76</v>
      </c>
      <c r="AX25" s="4">
        <v>85.86</v>
      </c>
      <c r="AY25" s="4">
        <v>95.67</v>
      </c>
      <c r="AZ25" s="4">
        <v>81.13</v>
      </c>
      <c r="BA25" s="4">
        <v>84.55</v>
      </c>
      <c r="BB25" s="4">
        <v>61.42</v>
      </c>
      <c r="BC25" s="4">
        <v>73.260000000000005</v>
      </c>
      <c r="BD25" s="4">
        <v>74.72</v>
      </c>
      <c r="BE25" s="4">
        <v>86.4</v>
      </c>
      <c r="BF25" s="4">
        <v>90.91</v>
      </c>
      <c r="BG25" s="4">
        <v>56.1</v>
      </c>
      <c r="BH25" s="4">
        <v>61.45</v>
      </c>
      <c r="BI25" s="4">
        <v>54.33</v>
      </c>
      <c r="BJ25" s="4">
        <v>59.47</v>
      </c>
      <c r="BK25" s="4">
        <v>61.24</v>
      </c>
      <c r="BL25" s="4">
        <v>76.599999999999994</v>
      </c>
      <c r="BM25" s="4">
        <v>60.21</v>
      </c>
      <c r="BN25" s="4">
        <v>56.83</v>
      </c>
      <c r="BO25" s="4">
        <v>54.16</v>
      </c>
      <c r="BP25" s="4">
        <v>51.49</v>
      </c>
      <c r="BQ25" s="4">
        <v>53.82</v>
      </c>
      <c r="BR25" s="4">
        <v>58.87</v>
      </c>
      <c r="BS25" s="4">
        <v>51.33</v>
      </c>
      <c r="BT25" s="4">
        <v>45.13</v>
      </c>
      <c r="BU25" s="4">
        <v>49.49</v>
      </c>
      <c r="BV25" s="4">
        <v>58.1</v>
      </c>
      <c r="BW25" s="4">
        <v>69.95</v>
      </c>
      <c r="BX25" s="4">
        <v>68.17</v>
      </c>
      <c r="BY25" s="4">
        <v>79.36</v>
      </c>
      <c r="BZ25" s="4">
        <v>20.384799999999998</v>
      </c>
      <c r="CA25" s="4">
        <v>25.812999999999999</v>
      </c>
      <c r="CB25" s="4">
        <v>28.1038</v>
      </c>
      <c r="CC25" s="4">
        <v>16.350999999999999</v>
      </c>
      <c r="CD25" s="4">
        <v>21.646399999999996</v>
      </c>
      <c r="CE25" s="4">
        <v>28.045699999999997</v>
      </c>
      <c r="CF25" s="4">
        <v>35.450000000000003</v>
      </c>
      <c r="CG25" s="4">
        <v>50.5</v>
      </c>
      <c r="CH25" s="4">
        <v>61.71</v>
      </c>
      <c r="CI25" s="4">
        <v>46.27</v>
      </c>
      <c r="CJ25" s="4">
        <v>21.64</v>
      </c>
      <c r="CK25" s="4">
        <v>23.8</v>
      </c>
      <c r="CL25" s="4">
        <v>6.75</v>
      </c>
      <c r="CM25" s="4">
        <v>13.09</v>
      </c>
      <c r="CN25" s="4">
        <v>9.3042999999999996</v>
      </c>
      <c r="CO25" s="4">
        <v>2.76</v>
      </c>
      <c r="CP25" s="4">
        <v>30.44</v>
      </c>
      <c r="CQ25" s="4">
        <v>38.090000000000003</v>
      </c>
      <c r="CR25" s="4">
        <v>58.05</v>
      </c>
      <c r="CS25" s="4">
        <v>49</v>
      </c>
    </row>
    <row r="26" spans="2:97" x14ac:dyDescent="0.25">
      <c r="B26" s="2" t="s">
        <v>119</v>
      </c>
      <c r="C26" s="4">
        <v>13.05</v>
      </c>
      <c r="D26" s="4">
        <v>5.95</v>
      </c>
      <c r="E26" s="4">
        <v>18.84</v>
      </c>
      <c r="F26" s="4">
        <v>32.31</v>
      </c>
      <c r="G26" s="4">
        <v>37.51</v>
      </c>
      <c r="H26" s="4">
        <v>16.25</v>
      </c>
      <c r="I26" s="4">
        <v>12.93</v>
      </c>
      <c r="J26" s="4">
        <v>13.263399999999999</v>
      </c>
      <c r="K26" s="4">
        <v>37.04</v>
      </c>
      <c r="L26" s="4">
        <v>35.130000000000003</v>
      </c>
      <c r="M26" s="4">
        <v>38.020000000000003</v>
      </c>
      <c r="N26" s="4">
        <v>39.21</v>
      </c>
      <c r="O26" s="4">
        <v>23.6</v>
      </c>
      <c r="P26" s="4">
        <v>44.19</v>
      </c>
      <c r="Q26" s="4">
        <v>58.3</v>
      </c>
      <c r="R26" s="4">
        <v>72.27</v>
      </c>
      <c r="S26" s="4">
        <v>69.25</v>
      </c>
      <c r="T26" s="4">
        <v>82.15</v>
      </c>
      <c r="U26" s="4">
        <v>77.12</v>
      </c>
      <c r="V26" s="4">
        <v>84.14</v>
      </c>
      <c r="W26" s="4">
        <v>81.48</v>
      </c>
      <c r="X26" s="4">
        <v>92.27</v>
      </c>
      <c r="Y26" s="4">
        <v>97.59</v>
      </c>
      <c r="Z26" s="4">
        <v>96.12</v>
      </c>
      <c r="AA26" s="4">
        <v>98.06</v>
      </c>
      <c r="AB26" s="4">
        <v>88.69</v>
      </c>
      <c r="AC26" s="4">
        <v>77.819999999999993</v>
      </c>
      <c r="AD26" s="4">
        <v>72.400000000000006</v>
      </c>
      <c r="AE26" s="4">
        <v>68.569999999999993</v>
      </c>
      <c r="AF26" s="4">
        <v>88.58</v>
      </c>
      <c r="AG26" s="4">
        <v>89.95</v>
      </c>
      <c r="AH26" s="4">
        <v>70.44</v>
      </c>
      <c r="AI26" s="4">
        <v>79</v>
      </c>
      <c r="AJ26" s="4">
        <v>71.97</v>
      </c>
      <c r="AK26" s="4">
        <v>65.12</v>
      </c>
      <c r="AL26" s="4">
        <v>64.5</v>
      </c>
      <c r="AM26" s="4">
        <v>50.74</v>
      </c>
      <c r="AN26" s="4">
        <v>106.39</v>
      </c>
      <c r="AO26" s="4">
        <v>110.68</v>
      </c>
      <c r="AP26" s="4">
        <v>100.99</v>
      </c>
      <c r="AQ26" s="4">
        <v>96.07</v>
      </c>
      <c r="AR26" s="4">
        <v>101.37</v>
      </c>
      <c r="AS26" s="4">
        <v>103.39</v>
      </c>
      <c r="AT26" s="4">
        <v>104.81</v>
      </c>
      <c r="AU26" s="4">
        <v>99.15</v>
      </c>
      <c r="AV26" s="4">
        <v>93.17</v>
      </c>
      <c r="AW26" s="4">
        <v>88.76</v>
      </c>
      <c r="AX26" s="4">
        <v>85.86</v>
      </c>
      <c r="AY26" s="4">
        <v>95.67</v>
      </c>
      <c r="AZ26" s="4">
        <v>81.13</v>
      </c>
      <c r="BA26" s="4">
        <v>84.55</v>
      </c>
      <c r="BB26" s="4">
        <v>61.42</v>
      </c>
      <c r="BC26" s="4">
        <v>73.260000000000005</v>
      </c>
      <c r="BD26" s="4">
        <v>74.72</v>
      </c>
      <c r="BE26" s="4">
        <v>86.4</v>
      </c>
      <c r="BF26" s="4">
        <v>90.91</v>
      </c>
      <c r="BG26" s="4">
        <v>56.1</v>
      </c>
      <c r="BH26" s="4">
        <v>61.45</v>
      </c>
      <c r="BI26" s="4">
        <v>54.33</v>
      </c>
      <c r="BJ26" s="4">
        <v>59.47</v>
      </c>
      <c r="BK26" s="4">
        <v>61.24</v>
      </c>
      <c r="BL26" s="4">
        <v>76.599999999999994</v>
      </c>
      <c r="BM26" s="4">
        <v>60.21</v>
      </c>
      <c r="BN26" s="4">
        <v>56.83</v>
      </c>
      <c r="BO26" s="4">
        <v>54.16</v>
      </c>
      <c r="BP26" s="4">
        <v>51.49</v>
      </c>
      <c r="BQ26" s="4">
        <v>53.82</v>
      </c>
      <c r="BR26" s="4">
        <v>58.87</v>
      </c>
      <c r="BS26" s="4">
        <v>51.33</v>
      </c>
      <c r="BT26" s="4">
        <v>45.13</v>
      </c>
      <c r="BU26" s="4">
        <v>49.49</v>
      </c>
      <c r="BV26" s="4">
        <v>58.1</v>
      </c>
      <c r="BW26" s="4">
        <v>69.95</v>
      </c>
      <c r="BX26" s="4">
        <v>68.17</v>
      </c>
      <c r="BY26" s="4">
        <v>79.36</v>
      </c>
      <c r="BZ26" s="4">
        <v>20.384799999999998</v>
      </c>
      <c r="CA26" s="4">
        <v>25.812999999999999</v>
      </c>
      <c r="CB26" s="4">
        <v>28.1038</v>
      </c>
      <c r="CC26" s="4">
        <v>16.350999999999999</v>
      </c>
      <c r="CD26" s="4">
        <v>21.646399999999996</v>
      </c>
      <c r="CE26" s="4">
        <v>28.045699999999997</v>
      </c>
      <c r="CF26" s="4">
        <v>35.450000000000003</v>
      </c>
      <c r="CG26" s="4">
        <v>50.5</v>
      </c>
      <c r="CH26" s="4">
        <v>61.71</v>
      </c>
      <c r="CI26" s="4">
        <v>46.27</v>
      </c>
      <c r="CJ26" s="4">
        <v>21.64</v>
      </c>
      <c r="CK26" s="4">
        <v>23.8</v>
      </c>
      <c r="CL26" s="4">
        <v>6.75</v>
      </c>
      <c r="CM26" s="4">
        <v>13.09</v>
      </c>
      <c r="CN26" s="4">
        <v>9.3042999999999996</v>
      </c>
      <c r="CO26" s="4">
        <v>2.76</v>
      </c>
      <c r="CP26" s="4">
        <v>30.44</v>
      </c>
      <c r="CQ26" s="4">
        <v>38.090000000000003</v>
      </c>
      <c r="CR26" s="4">
        <v>58.05</v>
      </c>
      <c r="CS26" s="4">
        <v>49</v>
      </c>
    </row>
    <row r="27" spans="2:97" x14ac:dyDescent="0.25">
      <c r="B27" s="2" t="s">
        <v>120</v>
      </c>
      <c r="C27" s="4">
        <v>13.05</v>
      </c>
      <c r="D27" s="4">
        <v>5.95</v>
      </c>
      <c r="E27" s="4">
        <v>18.84</v>
      </c>
      <c r="F27" s="4">
        <v>32.31</v>
      </c>
      <c r="G27" s="4">
        <v>37.51</v>
      </c>
      <c r="H27" s="4">
        <v>16.25</v>
      </c>
      <c r="I27" s="4">
        <v>12.93</v>
      </c>
      <c r="J27" s="4">
        <v>13.263399999999999</v>
      </c>
      <c r="K27" s="4">
        <v>37.04</v>
      </c>
      <c r="L27" s="4">
        <v>35.130000000000003</v>
      </c>
      <c r="M27" s="4">
        <v>38.020000000000003</v>
      </c>
      <c r="N27" s="4">
        <v>39.21</v>
      </c>
      <c r="O27" s="4">
        <v>23.6</v>
      </c>
      <c r="P27" s="4">
        <v>44.19</v>
      </c>
      <c r="Q27" s="4">
        <v>58.3</v>
      </c>
      <c r="R27" s="4">
        <v>72.27</v>
      </c>
      <c r="S27" s="4">
        <v>69.25</v>
      </c>
      <c r="T27" s="4">
        <v>82.15</v>
      </c>
      <c r="U27" s="4">
        <v>77.12</v>
      </c>
      <c r="V27" s="4">
        <v>84.14</v>
      </c>
      <c r="W27" s="4">
        <v>81.48</v>
      </c>
      <c r="X27" s="4">
        <v>92.27</v>
      </c>
      <c r="Y27" s="4">
        <v>97.59</v>
      </c>
      <c r="Z27" s="4">
        <v>96.12</v>
      </c>
      <c r="AA27" s="4">
        <v>98.06</v>
      </c>
      <c r="AB27" s="4">
        <v>88.69</v>
      </c>
      <c r="AC27" s="4">
        <v>77.819999999999993</v>
      </c>
      <c r="AD27" s="4">
        <v>72.400000000000006</v>
      </c>
      <c r="AE27" s="4">
        <v>68.569999999999993</v>
      </c>
      <c r="AF27" s="4">
        <v>88.58</v>
      </c>
      <c r="AG27" s="4">
        <v>89.95</v>
      </c>
      <c r="AH27" s="4">
        <v>70.44</v>
      </c>
      <c r="AI27" s="4">
        <v>79</v>
      </c>
      <c r="AJ27" s="4">
        <v>71.97</v>
      </c>
      <c r="AK27" s="4">
        <v>65.12</v>
      </c>
      <c r="AL27" s="4">
        <v>64.5</v>
      </c>
      <c r="AM27" s="4">
        <v>50.74</v>
      </c>
      <c r="AN27" s="4">
        <v>106.39</v>
      </c>
      <c r="AO27" s="4">
        <v>110.68</v>
      </c>
      <c r="AP27" s="4">
        <v>100.99</v>
      </c>
      <c r="AQ27" s="4">
        <v>96.07</v>
      </c>
      <c r="AR27" s="4">
        <v>101.37</v>
      </c>
      <c r="AS27" s="4">
        <v>103.39</v>
      </c>
      <c r="AT27" s="4">
        <v>104.81</v>
      </c>
      <c r="AU27" s="4">
        <v>99.15</v>
      </c>
      <c r="AV27" s="4">
        <v>93.17</v>
      </c>
      <c r="AW27" s="4">
        <v>88.76</v>
      </c>
      <c r="AX27" s="4">
        <v>85.86</v>
      </c>
      <c r="AY27" s="4">
        <v>95.67</v>
      </c>
      <c r="AZ27" s="4">
        <v>81.13</v>
      </c>
      <c r="BA27" s="4">
        <v>84.55</v>
      </c>
      <c r="BB27" s="4">
        <v>61.42</v>
      </c>
      <c r="BC27" s="4">
        <v>73.260000000000005</v>
      </c>
      <c r="BD27" s="4">
        <v>74.72</v>
      </c>
      <c r="BE27" s="4">
        <v>86.4</v>
      </c>
      <c r="BF27" s="4">
        <v>90.91</v>
      </c>
      <c r="BG27" s="4">
        <v>56.1</v>
      </c>
      <c r="BH27" s="4">
        <v>61.45</v>
      </c>
      <c r="BI27" s="4">
        <v>54.33</v>
      </c>
      <c r="BJ27" s="4">
        <v>59.47</v>
      </c>
      <c r="BK27" s="4">
        <v>61.24</v>
      </c>
      <c r="BL27" s="4">
        <v>76.599999999999994</v>
      </c>
      <c r="BM27" s="4">
        <v>60.21</v>
      </c>
      <c r="BN27" s="4">
        <v>56.83</v>
      </c>
      <c r="BO27" s="4">
        <v>54.16</v>
      </c>
      <c r="BP27" s="4">
        <v>51.49</v>
      </c>
      <c r="BQ27" s="4">
        <v>53.82</v>
      </c>
      <c r="BR27" s="4">
        <v>58.87</v>
      </c>
      <c r="BS27" s="4">
        <v>51.33</v>
      </c>
      <c r="BT27" s="4">
        <v>45.13</v>
      </c>
      <c r="BU27" s="4">
        <v>49.49</v>
      </c>
      <c r="BV27" s="4">
        <v>58.1</v>
      </c>
      <c r="BW27" s="4">
        <v>69.95</v>
      </c>
      <c r="BX27" s="4">
        <v>68.17</v>
      </c>
      <c r="BY27" s="4">
        <v>79.36</v>
      </c>
      <c r="BZ27" s="4">
        <v>20.384799999999998</v>
      </c>
      <c r="CA27" s="4">
        <v>25.812999999999999</v>
      </c>
      <c r="CB27" s="4">
        <v>28.1038</v>
      </c>
      <c r="CC27" s="4">
        <v>16.350999999999999</v>
      </c>
      <c r="CD27" s="4">
        <v>21.646399999999996</v>
      </c>
      <c r="CE27" s="4">
        <v>28.045699999999997</v>
      </c>
      <c r="CF27" s="4">
        <v>35.450000000000003</v>
      </c>
      <c r="CG27" s="4">
        <v>50.5</v>
      </c>
      <c r="CH27" s="4">
        <v>61.71</v>
      </c>
      <c r="CI27" s="4">
        <v>46.27</v>
      </c>
      <c r="CJ27" s="4">
        <v>21.64</v>
      </c>
      <c r="CK27" s="4">
        <v>23.8</v>
      </c>
      <c r="CL27" s="4">
        <v>6.75</v>
      </c>
      <c r="CM27" s="4">
        <v>13.09</v>
      </c>
      <c r="CN27" s="4">
        <v>9.3042999999999996</v>
      </c>
      <c r="CO27" s="4">
        <v>2.76</v>
      </c>
      <c r="CP27" s="4">
        <v>30.44</v>
      </c>
      <c r="CQ27" s="4">
        <v>38.090000000000003</v>
      </c>
      <c r="CR27" s="4">
        <v>58.05</v>
      </c>
      <c r="CS27" s="4">
        <v>49</v>
      </c>
    </row>
    <row r="29" spans="2:97" x14ac:dyDescent="0.25">
      <c r="B29" s="1" t="s">
        <v>121</v>
      </c>
    </row>
    <row r="30" spans="2:97" x14ac:dyDescent="0.25">
      <c r="B30" s="2" t="s">
        <v>122</v>
      </c>
      <c r="C30" s="5">
        <f>97.33*0.83</f>
        <v>80.783899999999988</v>
      </c>
    </row>
    <row r="31" spans="2:97" x14ac:dyDescent="0.25">
      <c r="B31" s="2" t="s">
        <v>123</v>
      </c>
      <c r="C31" s="5">
        <f>97.33*0.83</f>
        <v>80.783899999999988</v>
      </c>
      <c r="D31" t="s">
        <v>128</v>
      </c>
    </row>
    <row r="32" spans="2:97" x14ac:dyDescent="0.25">
      <c r="B32" s="2" t="s">
        <v>125</v>
      </c>
      <c r="C32" s="5">
        <f>74.34*0.83</f>
        <v>61.702199999999998</v>
      </c>
      <c r="D32" t="s">
        <v>126</v>
      </c>
    </row>
    <row r="33" spans="2:35" x14ac:dyDescent="0.25">
      <c r="B33" s="2" t="s">
        <v>127</v>
      </c>
      <c r="C33" s="5">
        <f>89.05*0.83</f>
        <v>73.91149999999999</v>
      </c>
      <c r="D33" t="s">
        <v>124</v>
      </c>
    </row>
    <row r="34" spans="2:35" x14ac:dyDescent="0.25">
      <c r="B34" s="2" t="s">
        <v>129</v>
      </c>
      <c r="C34" s="5">
        <f>113.07*0.83</f>
        <v>93.848099999999988</v>
      </c>
    </row>
    <row r="35" spans="2:35" x14ac:dyDescent="0.25">
      <c r="B35" s="2" t="s">
        <v>130</v>
      </c>
      <c r="C35" s="5">
        <f>113.07*0.83</f>
        <v>93.848099999999988</v>
      </c>
    </row>
    <row r="36" spans="2:35" x14ac:dyDescent="0.25">
      <c r="B36" s="2" t="s">
        <v>131</v>
      </c>
      <c r="C36" s="5">
        <f>114.74*0.83</f>
        <v>95.234199999999987</v>
      </c>
    </row>
    <row r="37" spans="2:35" x14ac:dyDescent="0.25">
      <c r="B37" s="2" t="s">
        <v>132</v>
      </c>
      <c r="C37" s="5">
        <f>100.94*0.83</f>
        <v>83.780199999999994</v>
      </c>
    </row>
    <row r="38" spans="2:35" x14ac:dyDescent="0.25">
      <c r="B38" s="2" t="s">
        <v>133</v>
      </c>
      <c r="C38" s="5">
        <f>132.31*0.83</f>
        <v>109.8173</v>
      </c>
    </row>
    <row r="39" spans="2:35" x14ac:dyDescent="0.25">
      <c r="B39" s="2" t="s">
        <v>140</v>
      </c>
      <c r="C39" s="5">
        <f>58.09*0.83</f>
        <v>48.214700000000001</v>
      </c>
    </row>
    <row r="40" spans="2:35" x14ac:dyDescent="0.25">
      <c r="B40" s="6"/>
    </row>
    <row r="41" spans="2:35" x14ac:dyDescent="0.25">
      <c r="B41" s="1" t="s">
        <v>134</v>
      </c>
    </row>
    <row r="42" spans="2:35" x14ac:dyDescent="0.25">
      <c r="B42" s="7" t="s">
        <v>135</v>
      </c>
      <c r="C42" s="8">
        <f>C43*1850</f>
        <v>740</v>
      </c>
      <c r="D42" s="8">
        <f t="shared" ref="D42:AI42" si="0">D43*1850</f>
        <v>1480</v>
      </c>
      <c r="E42" s="8">
        <f t="shared" si="0"/>
        <v>2220</v>
      </c>
      <c r="F42" s="8">
        <f t="shared" si="0"/>
        <v>2960</v>
      </c>
      <c r="G42" s="8">
        <f t="shared" si="0"/>
        <v>3700</v>
      </c>
      <c r="H42" s="8">
        <f t="shared" si="0"/>
        <v>4440</v>
      </c>
      <c r="I42" s="8">
        <f t="shared" si="0"/>
        <v>5180</v>
      </c>
      <c r="J42" s="8">
        <f t="shared" si="0"/>
        <v>5920</v>
      </c>
      <c r="K42" s="8">
        <f t="shared" si="0"/>
        <v>6660</v>
      </c>
      <c r="L42" s="8">
        <f t="shared" si="0"/>
        <v>7400</v>
      </c>
      <c r="M42" s="8">
        <f t="shared" si="0"/>
        <v>8140.0000000000009</v>
      </c>
      <c r="N42" s="8">
        <f t="shared" si="0"/>
        <v>8880</v>
      </c>
      <c r="O42" s="8">
        <f t="shared" si="0"/>
        <v>9620</v>
      </c>
      <c r="P42" s="8">
        <f t="shared" si="0"/>
        <v>10360</v>
      </c>
      <c r="Q42" s="8">
        <f t="shared" si="0"/>
        <v>11100</v>
      </c>
      <c r="R42" s="8">
        <f t="shared" si="0"/>
        <v>11840</v>
      </c>
      <c r="S42" s="8">
        <f t="shared" si="0"/>
        <v>12580</v>
      </c>
      <c r="T42" s="8">
        <f t="shared" si="0"/>
        <v>13320</v>
      </c>
      <c r="U42" s="8">
        <f t="shared" si="0"/>
        <v>14060</v>
      </c>
      <c r="V42" s="8">
        <f t="shared" si="0"/>
        <v>14800</v>
      </c>
      <c r="W42" s="8">
        <f t="shared" si="0"/>
        <v>15540</v>
      </c>
      <c r="X42" s="8">
        <f t="shared" si="0"/>
        <v>16280.000000000002</v>
      </c>
      <c r="Y42" s="8">
        <f t="shared" si="0"/>
        <v>17020</v>
      </c>
      <c r="Z42" s="8">
        <f t="shared" si="0"/>
        <v>17760</v>
      </c>
      <c r="AA42" s="8">
        <f t="shared" si="0"/>
        <v>18500</v>
      </c>
      <c r="AB42" s="8">
        <f t="shared" si="0"/>
        <v>19240</v>
      </c>
      <c r="AC42" s="8">
        <f t="shared" si="0"/>
        <v>19980</v>
      </c>
      <c r="AD42" s="8">
        <f t="shared" si="0"/>
        <v>20720</v>
      </c>
      <c r="AE42" s="8">
        <f t="shared" si="0"/>
        <v>21460</v>
      </c>
      <c r="AF42" s="8">
        <f t="shared" si="0"/>
        <v>22200</v>
      </c>
      <c r="AG42" s="8">
        <f t="shared" si="0"/>
        <v>22940</v>
      </c>
      <c r="AH42" s="8">
        <f t="shared" si="0"/>
        <v>23680</v>
      </c>
      <c r="AI42" s="8">
        <f t="shared" si="0"/>
        <v>24420</v>
      </c>
    </row>
    <row r="43" spans="2:35" x14ac:dyDescent="0.25">
      <c r="B43" s="7" t="s">
        <v>136</v>
      </c>
      <c r="C43" s="8">
        <v>0.4</v>
      </c>
      <c r="D43" s="8">
        <v>0.8</v>
      </c>
      <c r="E43" s="8">
        <v>1.2</v>
      </c>
      <c r="F43" s="8">
        <v>1.6</v>
      </c>
      <c r="G43" s="8">
        <v>2</v>
      </c>
      <c r="H43" s="8">
        <v>2.4</v>
      </c>
      <c r="I43" s="8">
        <v>2.8</v>
      </c>
      <c r="J43" s="8">
        <v>3.2</v>
      </c>
      <c r="K43" s="8">
        <v>3.6</v>
      </c>
      <c r="L43" s="8">
        <v>4</v>
      </c>
      <c r="M43" s="8">
        <v>4.4000000000000004</v>
      </c>
      <c r="N43" s="8">
        <v>4.8</v>
      </c>
      <c r="O43" s="8">
        <v>5.2</v>
      </c>
      <c r="P43" s="8">
        <v>5.6</v>
      </c>
      <c r="Q43" s="8">
        <v>6</v>
      </c>
      <c r="R43" s="8">
        <v>6.4</v>
      </c>
      <c r="S43" s="8">
        <v>6.8</v>
      </c>
      <c r="T43" s="8">
        <v>7.2</v>
      </c>
      <c r="U43" s="8">
        <v>7.6</v>
      </c>
      <c r="V43" s="8">
        <v>8</v>
      </c>
      <c r="W43" s="8">
        <v>8.4</v>
      </c>
      <c r="X43" s="8">
        <v>8.8000000000000007</v>
      </c>
      <c r="Y43" s="8">
        <v>9.1999999999999993</v>
      </c>
      <c r="Z43" s="8">
        <v>9.6</v>
      </c>
      <c r="AA43" s="8">
        <v>10</v>
      </c>
      <c r="AB43" s="8">
        <v>10.4</v>
      </c>
      <c r="AC43" s="8">
        <v>10.8</v>
      </c>
      <c r="AD43" s="8">
        <v>11.2</v>
      </c>
      <c r="AE43" s="8">
        <v>11.6</v>
      </c>
      <c r="AF43" s="8">
        <v>12</v>
      </c>
      <c r="AG43" s="8">
        <v>12.4</v>
      </c>
      <c r="AH43" s="8">
        <v>12.8</v>
      </c>
      <c r="AI43" s="8">
        <v>13.2</v>
      </c>
    </row>
    <row r="44" spans="2:35" x14ac:dyDescent="0.25">
      <c r="B44" s="7" t="s">
        <v>137</v>
      </c>
      <c r="C44" s="8">
        <v>1</v>
      </c>
      <c r="D44" s="8">
        <v>2</v>
      </c>
      <c r="E44" s="8">
        <v>3</v>
      </c>
      <c r="F44" s="8">
        <v>4</v>
      </c>
      <c r="G44" s="8">
        <v>5</v>
      </c>
      <c r="H44" s="8">
        <v>6</v>
      </c>
      <c r="I44" s="8">
        <v>7</v>
      </c>
      <c r="J44" s="8">
        <v>8</v>
      </c>
      <c r="K44" s="8">
        <v>9</v>
      </c>
      <c r="L44" s="8">
        <v>10</v>
      </c>
      <c r="M44" s="8">
        <v>11</v>
      </c>
      <c r="N44" s="8">
        <v>12</v>
      </c>
      <c r="O44" s="8">
        <v>13</v>
      </c>
      <c r="P44" s="8">
        <v>14</v>
      </c>
      <c r="Q44" s="8">
        <v>15</v>
      </c>
      <c r="R44" s="8">
        <v>16</v>
      </c>
      <c r="S44" s="8">
        <v>17</v>
      </c>
      <c r="T44" s="8">
        <v>18</v>
      </c>
      <c r="U44" s="8">
        <v>19</v>
      </c>
      <c r="V44" s="8">
        <v>20</v>
      </c>
      <c r="W44" s="8">
        <v>21</v>
      </c>
      <c r="X44" s="8">
        <v>22</v>
      </c>
      <c r="Y44" s="8">
        <v>23</v>
      </c>
      <c r="Z44" s="8">
        <v>24</v>
      </c>
      <c r="AA44" s="8">
        <v>25</v>
      </c>
      <c r="AB44" s="8">
        <v>26</v>
      </c>
      <c r="AC44" s="8">
        <v>27</v>
      </c>
      <c r="AD44" s="8">
        <v>28</v>
      </c>
      <c r="AE44" s="8">
        <v>29</v>
      </c>
      <c r="AF44" s="8">
        <v>30</v>
      </c>
      <c r="AG44" s="8">
        <v>31</v>
      </c>
      <c r="AH44" s="8">
        <v>32</v>
      </c>
      <c r="AI44" s="8">
        <v>33</v>
      </c>
    </row>
    <row r="45" spans="2:35" x14ac:dyDescent="0.25">
      <c r="B45" s="7" t="s">
        <v>138</v>
      </c>
      <c r="C45" s="9">
        <v>0.19</v>
      </c>
      <c r="D45" s="9">
        <v>0.24</v>
      </c>
      <c r="E45" s="9">
        <v>0.28500000000000003</v>
      </c>
      <c r="F45" s="9">
        <v>0.32250000000000001</v>
      </c>
      <c r="G45" s="9">
        <v>0.3735</v>
      </c>
      <c r="H45" s="9">
        <v>0.40149999999999997</v>
      </c>
      <c r="I45" s="9">
        <v>0.42849999999999999</v>
      </c>
      <c r="J45" s="9">
        <v>0.45550000000000002</v>
      </c>
      <c r="K45" s="9">
        <v>0.47850000000000004</v>
      </c>
      <c r="L45" s="9">
        <v>0.504</v>
      </c>
      <c r="M45" s="9">
        <v>0.53500000000000003</v>
      </c>
      <c r="N45" s="9">
        <v>0.5625</v>
      </c>
      <c r="O45" s="9">
        <v>0.59099999999999997</v>
      </c>
      <c r="P45" s="9">
        <v>0.61749999999999994</v>
      </c>
      <c r="Q45" s="9">
        <v>0.63900000000000001</v>
      </c>
      <c r="R45" s="9">
        <v>0.66999999999999993</v>
      </c>
      <c r="S45" s="9">
        <v>0.69850000000000001</v>
      </c>
      <c r="T45" s="9">
        <v>0.72750000000000004</v>
      </c>
      <c r="U45" s="9">
        <v>0.75249999999999995</v>
      </c>
      <c r="V45" s="9">
        <v>0.76750000000000007</v>
      </c>
      <c r="W45" s="9">
        <v>0.79749999999999999</v>
      </c>
      <c r="X45" s="9">
        <v>0.81499999999999995</v>
      </c>
      <c r="Y45" s="9">
        <v>0.83600000000000008</v>
      </c>
      <c r="Z45" s="9">
        <v>0.85399999999999998</v>
      </c>
      <c r="AA45" s="9">
        <v>0.88</v>
      </c>
      <c r="AB45" s="9">
        <v>0.9</v>
      </c>
      <c r="AC45" s="9">
        <v>0.92500000000000004</v>
      </c>
      <c r="AD45" s="9">
        <v>0.94500000000000006</v>
      </c>
      <c r="AE45" s="9">
        <v>0.96249999999999991</v>
      </c>
      <c r="AF45" s="9">
        <v>0.97499999999999998</v>
      </c>
      <c r="AG45" s="9">
        <v>0.98750000000000004</v>
      </c>
      <c r="AH45" s="9">
        <v>1</v>
      </c>
      <c r="AI45" s="9">
        <v>1</v>
      </c>
    </row>
    <row r="46" spans="2:35" x14ac:dyDescent="0.25">
      <c r="B46" s="7" t="s">
        <v>139</v>
      </c>
      <c r="C46" s="9">
        <v>0.19800000000000001</v>
      </c>
      <c r="D46" s="9">
        <v>0.26</v>
      </c>
      <c r="E46" s="9">
        <v>0.30000000000000004</v>
      </c>
      <c r="F46" s="9">
        <v>0.33699999999999997</v>
      </c>
      <c r="G46" s="9">
        <v>0.375</v>
      </c>
      <c r="H46" s="9">
        <v>0.4</v>
      </c>
      <c r="I46" s="9">
        <v>0.43500000000000005</v>
      </c>
      <c r="J46" s="9">
        <v>0.46000000000000008</v>
      </c>
      <c r="K46" s="9">
        <v>0.48499999999999999</v>
      </c>
      <c r="L46" s="9">
        <v>0.52</v>
      </c>
      <c r="M46" s="9">
        <v>0.54500000000000004</v>
      </c>
      <c r="N46" s="9">
        <v>0.57500000000000007</v>
      </c>
      <c r="O46" s="9">
        <v>0.60500000000000009</v>
      </c>
      <c r="P46" s="9">
        <v>0.63500000000000001</v>
      </c>
      <c r="Q46" s="9">
        <v>0.65500000000000003</v>
      </c>
      <c r="R46" s="9">
        <v>0.68500000000000005</v>
      </c>
      <c r="S46" s="9">
        <v>0.71000000000000008</v>
      </c>
      <c r="T46" s="9">
        <v>0.7400000000000001</v>
      </c>
      <c r="U46" s="9">
        <v>0.75800000000000001</v>
      </c>
      <c r="V46" s="9">
        <v>0.76500000000000001</v>
      </c>
      <c r="W46" s="9">
        <v>0.80500000000000005</v>
      </c>
      <c r="X46" s="9">
        <v>0.82500000000000007</v>
      </c>
      <c r="Y46" s="9">
        <v>0.84500000000000008</v>
      </c>
      <c r="Z46" s="9">
        <v>0.86299999999999999</v>
      </c>
      <c r="AA46" s="9">
        <v>0.89500000000000002</v>
      </c>
      <c r="AB46" s="9">
        <v>0.91500000000000004</v>
      </c>
      <c r="AC46" s="9">
        <v>0.93500000000000005</v>
      </c>
      <c r="AD46" s="9">
        <v>0.95000000000000007</v>
      </c>
      <c r="AE46" s="9">
        <v>0.97500000000000009</v>
      </c>
      <c r="AF46" s="9">
        <v>0.995</v>
      </c>
      <c r="AG46" s="9">
        <v>1</v>
      </c>
      <c r="AH46" s="9">
        <v>1</v>
      </c>
      <c r="AI46" s="9">
        <v>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4E9E853B584F4D8BF1FF7705F05782" ma:contentTypeVersion="13" ma:contentTypeDescription="Create a new document." ma:contentTypeScope="" ma:versionID="86a659ae978946333fd34e9162a9fb95">
  <xsd:schema xmlns:xsd="http://www.w3.org/2001/XMLSchema" xmlns:xs="http://www.w3.org/2001/XMLSchema" xmlns:p="http://schemas.microsoft.com/office/2006/metadata/properties" xmlns:ns2="7240849a-d817-49b3-ac41-d27b6385e8c1" xmlns:ns3="f9632880-2e53-4201-bf15-cb217fc408e8" targetNamespace="http://schemas.microsoft.com/office/2006/metadata/properties" ma:root="true" ma:fieldsID="d4f24ff570d19c71c0e7a859088272a3" ns2:_="" ns3:_="">
    <xsd:import namespace="7240849a-d817-49b3-ac41-d27b6385e8c1"/>
    <xsd:import namespace="f9632880-2e53-4201-bf15-cb217fc408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0849a-d817-49b3-ac41-d27b6385e8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632880-2e53-4201-bf15-cb217fc408e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66F5DF-0295-49EF-86AF-A63A9C231EF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8DAC784-AE3E-4D84-8111-5DA644ED6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0849a-d817-49b3-ac41-d27b6385e8c1"/>
    <ds:schemaRef ds:uri="f9632880-2e53-4201-bf15-cb217fc40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D35C23-55B1-4CF2-AE7D-DF55E47E3572}">
  <ds:schemaRefs>
    <ds:schemaRef ds:uri="http://schemas.microsoft.com/sharepoint/v3/contenttype/forms"/>
  </ds:schemaRefs>
</ds:datastoreItem>
</file>

<file path=docMetadata/LabelInfo.xml><?xml version="1.0" encoding="utf-8"?>
<clbl:labelList xmlns:clbl="http://schemas.microsoft.com/office/2020/mipLabelMetadata">
  <clbl:label id="{705c9e18-d393-4470-8b67-9616c62ec31f}" enabled="1" method="Standard" siteId="{c5d1e823-e2b8-46bf-92ff-84f54313e0a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FINAL DE mýto LTL, FTL</vt:lpstr>
      <vt:lpstr>KALKULAČKA</vt:lpstr>
      <vt:lpstr>DE mýto LTL, FTL working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Vajdova, Zlatica</dc:creator>
  <cp:lastModifiedBy>Sunova, Zuzana</cp:lastModifiedBy>
  <dcterms:created xsi:type="dcterms:W3CDTF">2023-10-17T06:48:49Z</dcterms:created>
  <dcterms:modified xsi:type="dcterms:W3CDTF">2023-11-03T12:00:09Z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0x010100BB4E9E853B584F4D8BF1FF7705F05782</vt:lpwstr>
  </property>
</Properties>
</file>